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805 - Paper 1 - Fouth Sub WRR\Seedmelab - Open Research Statement Files\"/>
    </mc:Choice>
  </mc:AlternateContent>
  <xr:revisionPtr revIDLastSave="0" documentId="13_ncr:1_{5BC368EB-81F5-44FD-85F2-0DDB658A0001}" xr6:coauthVersionLast="47" xr6:coauthVersionMax="47" xr10:uidLastSave="{00000000-0000-0000-0000-000000000000}"/>
  <bookViews>
    <workbookView xWindow="-108" yWindow="-108" windowWidth="23256" windowHeight="12456" tabRatio="655" activeTab="5" xr2:uid="{83E4A2CC-C039-4D22-AEBD-0C2B3F1B41FC}"/>
  </bookViews>
  <sheets>
    <sheet name="ALL" sheetId="4" r:id="rId1"/>
    <sheet name="Fine" sheetId="1" r:id="rId2"/>
    <sheet name="Medium" sheetId="2" r:id="rId3"/>
    <sheet name="Coarse" sheetId="3" r:id="rId4"/>
    <sheet name="Figure-Time" sheetId="5" r:id="rId5"/>
    <sheet name="Figure-Speed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3" l="1"/>
  <c r="V12" i="7"/>
  <c r="V3" i="5"/>
  <c r="V23" i="5"/>
  <c r="V24" i="5"/>
  <c r="V25" i="5"/>
  <c r="V33" i="5" s="1"/>
  <c r="V26" i="5"/>
  <c r="V4" i="5"/>
  <c r="V5" i="5"/>
  <c r="V6" i="5"/>
  <c r="V32" i="5" s="1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G27" i="3"/>
  <c r="G28" i="3"/>
  <c r="G29" i="3"/>
  <c r="G30" i="3"/>
  <c r="G31" i="3"/>
  <c r="G32" i="3"/>
  <c r="G33" i="3"/>
  <c r="G34" i="3"/>
  <c r="G23" i="3"/>
  <c r="G24" i="3"/>
  <c r="G25" i="3"/>
  <c r="G2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D23" i="3"/>
  <c r="D24" i="3"/>
  <c r="D25" i="3"/>
  <c r="D26" i="3"/>
  <c r="F3" i="1"/>
  <c r="D3" i="4"/>
  <c r="V4" i="7"/>
  <c r="V5" i="7"/>
  <c r="V6" i="7"/>
  <c r="V7" i="7"/>
  <c r="V8" i="7"/>
  <c r="V9" i="7"/>
  <c r="V10" i="7"/>
  <c r="V11" i="7"/>
  <c r="V13" i="7"/>
  <c r="V14" i="7"/>
  <c r="V3" i="7"/>
  <c r="N4" i="7"/>
  <c r="N5" i="7"/>
  <c r="N6" i="7"/>
  <c r="N7" i="7"/>
  <c r="N8" i="7"/>
  <c r="N9" i="7"/>
  <c r="N10" i="7"/>
  <c r="N11" i="7"/>
  <c r="N12" i="7"/>
  <c r="N13" i="7"/>
  <c r="N14" i="7"/>
  <c r="N3" i="7"/>
  <c r="G4" i="7"/>
  <c r="G5" i="7"/>
  <c r="G6" i="7"/>
  <c r="G7" i="7"/>
  <c r="G8" i="7"/>
  <c r="G9" i="7"/>
  <c r="G10" i="7"/>
  <c r="G11" i="7"/>
  <c r="G12" i="7"/>
  <c r="G13" i="7"/>
  <c r="G14" i="7"/>
  <c r="G3" i="7"/>
  <c r="M50" i="5"/>
  <c r="M51" i="5"/>
  <c r="M52" i="5"/>
  <c r="M49" i="5"/>
  <c r="J50" i="5"/>
  <c r="J51" i="5"/>
  <c r="J52" i="5"/>
  <c r="J49" i="5"/>
  <c r="F35" i="2"/>
  <c r="N19" i="5" l="1"/>
  <c r="N20" i="5"/>
  <c r="N21" i="5"/>
  <c r="N22" i="5"/>
  <c r="N7" i="5"/>
  <c r="N8" i="5"/>
  <c r="N9" i="5"/>
  <c r="N10" i="5"/>
  <c r="N11" i="5"/>
  <c r="N12" i="5"/>
  <c r="N13" i="5"/>
  <c r="N14" i="5"/>
  <c r="N15" i="5"/>
  <c r="N16" i="5"/>
  <c r="N17" i="5"/>
  <c r="N18" i="5"/>
  <c r="N3" i="5"/>
  <c r="N4" i="5"/>
  <c r="N5" i="5"/>
  <c r="N6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33" i="5" l="1"/>
  <c r="G32" i="5"/>
  <c r="N33" i="5"/>
  <c r="N32" i="5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6" i="2"/>
  <c r="F37" i="2"/>
  <c r="F38" i="2"/>
  <c r="F39" i="2"/>
  <c r="F40" i="2"/>
  <c r="F41" i="2"/>
  <c r="F42" i="2"/>
  <c r="F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7" i="3"/>
  <c r="D28" i="3"/>
  <c r="D29" i="3"/>
  <c r="D30" i="3"/>
  <c r="D31" i="3"/>
  <c r="D32" i="3"/>
  <c r="D33" i="3"/>
  <c r="D34" i="3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" i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3" i="2"/>
</calcChain>
</file>

<file path=xl/sharedStrings.xml><?xml version="1.0" encoding="utf-8"?>
<sst xmlns="http://schemas.openxmlformats.org/spreadsheetml/2006/main" count="113" uniqueCount="40">
  <si>
    <t>Exp</t>
  </si>
  <si>
    <t>13B</t>
  </si>
  <si>
    <t>14B</t>
  </si>
  <si>
    <t>15B</t>
  </si>
  <si>
    <t>16B</t>
  </si>
  <si>
    <t>17C</t>
  </si>
  <si>
    <t>18C</t>
  </si>
  <si>
    <t>19C</t>
  </si>
  <si>
    <t>20C</t>
  </si>
  <si>
    <t>17B</t>
  </si>
  <si>
    <t>18B</t>
  </si>
  <si>
    <t>19B</t>
  </si>
  <si>
    <t>20B</t>
  </si>
  <si>
    <t>density of mixture</t>
  </si>
  <si>
    <t>(g/ml)</t>
  </si>
  <si>
    <t>Density of slurry</t>
  </si>
  <si>
    <t>Va/Vtot</t>
  </si>
  <si>
    <t>%</t>
  </si>
  <si>
    <t>(-)</t>
  </si>
  <si>
    <t>Vs/Vw</t>
  </si>
  <si>
    <t>Density Reduction</t>
  </si>
  <si>
    <t>（%）</t>
  </si>
  <si>
    <t>speed</t>
  </si>
  <si>
    <t>Time</t>
  </si>
  <si>
    <t>（%/-）</t>
  </si>
  <si>
    <t>Vol Change</t>
  </si>
  <si>
    <t>FINE</t>
  </si>
  <si>
    <t>MED</t>
  </si>
  <si>
    <t>COARSE</t>
  </si>
  <si>
    <t>EXP New</t>
  </si>
  <si>
    <t>Exp OLD</t>
  </si>
  <si>
    <t>EXP OLD</t>
  </si>
  <si>
    <t>EXP NEW</t>
  </si>
  <si>
    <t>n.a</t>
  </si>
  <si>
    <t>EXP Old</t>
  </si>
  <si>
    <t>fine</t>
  </si>
  <si>
    <t>med</t>
  </si>
  <si>
    <t>coarse</t>
  </si>
  <si>
    <t>lower bond</t>
  </si>
  <si>
    <t>upper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</si>
</sst>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2" fontId="0" fillId="0" borderId="0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0" fillId="0" borderId="1" xfId="0" applyNumberFormat="1" applyBorder="1" applyAlignment="1">
      <alignment horizontal="center" vertical="center"/>
    </xf>
    <xf numFmtId="2" fontId="0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2" borderId="0" xfId="0" applyFill="1"/>
    <xf numFmtId="165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/>
    <xf numFmtId="166" fontId="0" fillId="0" borderId="0" xfId="0" applyNumberFormat="1"/>
    <xf numFmtId="1" fontId="0" fillId="0" borderId="1" xfId="0" applyNumberForma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271338841469105"/>
          <c:y val="0.21105698018816194"/>
          <c:w val="0.72484774897754278"/>
          <c:h val="0.75186337081303434"/>
        </c:manualLayout>
      </c:layout>
      <c:scatterChart>
        <c:scatterStyle val="lineMarker"/>
        <c:varyColors val="0"/>
        <c:ser>
          <c:idx val="0"/>
          <c:order val="0"/>
          <c:tx>
            <c:v>Fine, 778 1/s</c:v>
          </c:tx>
          <c:spPr>
            <a:ln w="19050">
              <a:noFill/>
            </a:ln>
          </c:spPr>
          <c:marker>
            <c:symbol val="square"/>
            <c:size val="13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'Figure-Time'!$E$3:$E$30</c:f>
              <c:numCache>
                <c:formatCode>0.00</c:formatCode>
                <c:ptCount val="28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</c:numCache>
            </c:numRef>
          </c:xVal>
          <c:yVal>
            <c:numRef>
              <c:f>'Figure-Time'!$G$3:$G$30</c:f>
              <c:numCache>
                <c:formatCode>0</c:formatCode>
                <c:ptCount val="28"/>
                <c:pt idx="0">
                  <c:v>-16.379310344827644</c:v>
                </c:pt>
                <c:pt idx="1">
                  <c:v>-19.148936170212796</c:v>
                </c:pt>
                <c:pt idx="2">
                  <c:v>-19.047619047618998</c:v>
                </c:pt>
                <c:pt idx="3">
                  <c:v>-19.834710743801669</c:v>
                </c:pt>
                <c:pt idx="4">
                  <c:v>-24.463519313304861</c:v>
                </c:pt>
                <c:pt idx="5">
                  <c:v>-37.500000000000028</c:v>
                </c:pt>
                <c:pt idx="6">
                  <c:v>-41.12903225806452</c:v>
                </c:pt>
                <c:pt idx="7">
                  <c:v>-32.000000000000014</c:v>
                </c:pt>
                <c:pt idx="8">
                  <c:v>-63.865546218487331</c:v>
                </c:pt>
                <c:pt idx="9">
                  <c:v>-55.102040816326635</c:v>
                </c:pt>
                <c:pt idx="10">
                  <c:v>-45.333333333333378</c:v>
                </c:pt>
                <c:pt idx="11">
                  <c:v>-34.92063492063491</c:v>
                </c:pt>
                <c:pt idx="12">
                  <c:v>-16.379310344827644</c:v>
                </c:pt>
                <c:pt idx="13">
                  <c:v>-19.148936170212796</c:v>
                </c:pt>
                <c:pt idx="14">
                  <c:v>-19.047619047618998</c:v>
                </c:pt>
                <c:pt idx="15">
                  <c:v>-16.666666666666668</c:v>
                </c:pt>
                <c:pt idx="16">
                  <c:v>-16.379310344827644</c:v>
                </c:pt>
                <c:pt idx="17">
                  <c:v>-15.384615384615469</c:v>
                </c:pt>
                <c:pt idx="18">
                  <c:v>-14.406779661016937</c:v>
                </c:pt>
                <c:pt idx="19">
                  <c:v>-15.062761506276123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06-49CD-A8E8-5BDEAD485A86}"/>
            </c:ext>
          </c:extLst>
        </c:ser>
        <c:ser>
          <c:idx val="1"/>
          <c:order val="1"/>
          <c:tx>
            <c:v>Medium, 778 1/s</c:v>
          </c:tx>
          <c:spPr>
            <a:ln w="19050">
              <a:noFill/>
            </a:ln>
          </c:spPr>
          <c:marker>
            <c:symbol val="triangle"/>
            <c:size val="13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'Figure-Time'!$L$3:$L$30</c:f>
              <c:numCache>
                <c:formatCode>0.00</c:formatCode>
                <c:ptCount val="28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 formatCode="General">
                  <c:v>10</c:v>
                </c:pt>
                <c:pt idx="5" formatCode="General">
                  <c:v>10</c:v>
                </c:pt>
                <c:pt idx="6" formatCode="General">
                  <c:v>10</c:v>
                </c:pt>
                <c:pt idx="7" formatCode="General">
                  <c:v>10</c:v>
                </c:pt>
                <c:pt idx="8" formatCode="General">
                  <c:v>20</c:v>
                </c:pt>
                <c:pt idx="9" formatCode="General">
                  <c:v>20</c:v>
                </c:pt>
                <c:pt idx="10" formatCode="General">
                  <c:v>20</c:v>
                </c:pt>
                <c:pt idx="11" formatCode="General">
                  <c:v>20</c:v>
                </c:pt>
                <c:pt idx="12" formatCode="General">
                  <c:v>40</c:v>
                </c:pt>
                <c:pt idx="13" formatCode="General">
                  <c:v>40</c:v>
                </c:pt>
                <c:pt idx="14" formatCode="General">
                  <c:v>40</c:v>
                </c:pt>
                <c:pt idx="15" formatCode="General">
                  <c:v>40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</c:numCache>
            </c:numRef>
          </c:xVal>
          <c:yVal>
            <c:numRef>
              <c:f>'Figure-Time'!$N$3:$N$30</c:f>
              <c:numCache>
                <c:formatCode>0</c:formatCode>
                <c:ptCount val="28"/>
                <c:pt idx="0">
                  <c:v>-12.302209284967981</c:v>
                </c:pt>
                <c:pt idx="1">
                  <c:v>-17.266775777414132</c:v>
                </c:pt>
                <c:pt idx="2">
                  <c:v>-15.552178318135738</c:v>
                </c:pt>
                <c:pt idx="3">
                  <c:v>-16.666666666666668</c:v>
                </c:pt>
                <c:pt idx="4">
                  <c:v>-40.425531914893782</c:v>
                </c:pt>
                <c:pt idx="5">
                  <c:v>-37.500000000000028</c:v>
                </c:pt>
                <c:pt idx="6">
                  <c:v>-34.693877551020378</c:v>
                </c:pt>
                <c:pt idx="7">
                  <c:v>-32.000000000000014</c:v>
                </c:pt>
                <c:pt idx="8">
                  <c:v>-40.425531914893782</c:v>
                </c:pt>
                <c:pt idx="9">
                  <c:v>-37.500000000000028</c:v>
                </c:pt>
                <c:pt idx="10">
                  <c:v>-28.099173553719002</c:v>
                </c:pt>
                <c:pt idx="11">
                  <c:v>-32.000000000000014</c:v>
                </c:pt>
                <c:pt idx="12">
                  <c:v>-16.379310344827644</c:v>
                </c:pt>
                <c:pt idx="13">
                  <c:v>-19.148936170212796</c:v>
                </c:pt>
                <c:pt idx="14">
                  <c:v>-19.047619047618998</c:v>
                </c:pt>
                <c:pt idx="15">
                  <c:v>-16.666666666666668</c:v>
                </c:pt>
                <c:pt idx="16">
                  <c:v>-8.2251082251083165</c:v>
                </c:pt>
                <c:pt idx="17">
                  <c:v>-11.58798283261812</c:v>
                </c:pt>
                <c:pt idx="18">
                  <c:v>-12.056737588652476</c:v>
                </c:pt>
                <c:pt idx="19">
                  <c:v>-13.445378151260497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06-49CD-A8E8-5BDEAD485A86}"/>
            </c:ext>
          </c:extLst>
        </c:ser>
        <c:ser>
          <c:idx val="2"/>
          <c:order val="2"/>
          <c:tx>
            <c:v>Coarse, 778 1/s</c:v>
          </c:tx>
          <c:spPr>
            <a:ln w="19050">
              <a:noFill/>
            </a:ln>
          </c:spPr>
          <c:marker>
            <c:symbol val="circle"/>
            <c:size val="13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'Figure-Time'!$T$3:$T$26</c:f>
              <c:numCache>
                <c:formatCode>0</c:formatCode>
                <c:ptCount val="2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</c:numCache>
            </c:numRef>
          </c:xVal>
          <c:yVal>
            <c:numRef>
              <c:f>'Figure-Time'!$V$3:$V$26</c:f>
              <c:numCache>
                <c:formatCode>0</c:formatCode>
                <c:ptCount val="24"/>
                <c:pt idx="0">
                  <c:v>-8.2251082251083165</c:v>
                </c:pt>
                <c:pt idx="1">
                  <c:v>-11.58798283261812</c:v>
                </c:pt>
                <c:pt idx="2">
                  <c:v>-12.056737588652476</c:v>
                </c:pt>
                <c:pt idx="3">
                  <c:v>-11.814345991561183</c:v>
                </c:pt>
                <c:pt idx="4">
                  <c:v>-32.478632478632527</c:v>
                </c:pt>
                <c:pt idx="5">
                  <c:v>-33.891213389121404</c:v>
                </c:pt>
                <c:pt idx="6">
                  <c:v>-36.856368563685599</c:v>
                </c:pt>
                <c:pt idx="7">
                  <c:v>-34.92063492063491</c:v>
                </c:pt>
                <c:pt idx="8">
                  <c:v>-24.463519313304861</c:v>
                </c:pt>
                <c:pt idx="9">
                  <c:v>-30.252100840336166</c:v>
                </c:pt>
                <c:pt idx="10">
                  <c:v>-34.693877551020378</c:v>
                </c:pt>
                <c:pt idx="11">
                  <c:v>-33.466135458167336</c:v>
                </c:pt>
                <c:pt idx="12">
                  <c:v>-16.379310344827644</c:v>
                </c:pt>
                <c:pt idx="13">
                  <c:v>-26.582278481012779</c:v>
                </c:pt>
                <c:pt idx="14">
                  <c:v>-30.315500685871061</c:v>
                </c:pt>
                <c:pt idx="15">
                  <c:v>-29.032258064516103</c:v>
                </c:pt>
                <c:pt idx="16">
                  <c:v>-8.2251082251083165</c:v>
                </c:pt>
                <c:pt idx="17">
                  <c:v>-15.384615384615469</c:v>
                </c:pt>
                <c:pt idx="18">
                  <c:v>-16.736990154711656</c:v>
                </c:pt>
                <c:pt idx="19">
                  <c:v>-19.834710743801669</c:v>
                </c:pt>
                <c:pt idx="20">
                  <c:v>-8.2251082251083165</c:v>
                </c:pt>
                <c:pt idx="21">
                  <c:v>-11.58798283261812</c:v>
                </c:pt>
                <c:pt idx="22">
                  <c:v>-12.056737588652476</c:v>
                </c:pt>
                <c:pt idx="23">
                  <c:v>-11.814345991561183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06-49CD-A8E8-5BDEAD485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744832"/>
        <c:axId val="1555741504"/>
        <c:extLst/>
      </c:scatterChart>
      <c:scatterChart>
        <c:scatterStyle val="smoothMarker"/>
        <c:varyColors val="0"/>
        <c:ser>
          <c:idx val="3"/>
          <c:order val="3"/>
          <c:tx>
            <c:v>Fine, Stable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70-4B8B-84A8-9E93CF7E664B}"/>
              </c:ext>
            </c:extLst>
          </c:dPt>
          <c:xVal>
            <c:numRef>
              <c:f>'Figure-Time'!$F$32:$F$33</c:f>
              <c:numCache>
                <c:formatCode>General</c:formatCode>
                <c:ptCount val="2"/>
                <c:pt idx="0">
                  <c:v>60</c:v>
                </c:pt>
                <c:pt idx="1">
                  <c:v>120</c:v>
                </c:pt>
              </c:numCache>
            </c:numRef>
          </c:xVal>
          <c:yVal>
            <c:numRef>
              <c:f>'Figure-Time'!$G$32:$G$33</c:f>
              <c:numCache>
                <c:formatCode>0.000</c:formatCode>
                <c:ptCount val="2"/>
                <c:pt idx="0">
                  <c:v>-17.240547952710283</c:v>
                </c:pt>
                <c:pt idx="1">
                  <c:v>-17.240547952710283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23-4405-A8C6-65FC93EBEC83}"/>
            </c:ext>
          </c:extLst>
        </c:ser>
        <c:ser>
          <c:idx val="4"/>
          <c:order val="4"/>
          <c:tx>
            <c:v>Medium, Stable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'Figure-Time'!$M$32:$M$33</c:f>
              <c:numCache>
                <c:formatCode>General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xVal>
          <c:yVal>
            <c:numRef>
              <c:f>'Figure-Time'!$N$32:$N$33</c:f>
              <c:numCache>
                <c:formatCode>0.0</c:formatCode>
                <c:ptCount val="2"/>
                <c:pt idx="0">
                  <c:v>-13.387879605602992</c:v>
                </c:pt>
                <c:pt idx="1">
                  <c:v>-13.387879605602992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23-4405-A8C6-65FC93EBEC83}"/>
            </c:ext>
          </c:extLst>
        </c:ser>
        <c:ser>
          <c:idx val="5"/>
          <c:order val="5"/>
          <c:tx>
            <c:v>Coarse, Stable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'Figure-Time'!$U$32:$U$33</c:f>
              <c:numCache>
                <c:formatCode>General</c:formatCode>
                <c:ptCount val="2"/>
                <c:pt idx="0">
                  <c:v>60</c:v>
                </c:pt>
                <c:pt idx="1">
                  <c:v>90</c:v>
                </c:pt>
              </c:numCache>
            </c:numRef>
          </c:xVal>
          <c:yVal>
            <c:numRef>
              <c:f>'Figure-Time'!$V$32:$V$33</c:f>
              <c:numCache>
                <c:formatCode>0.000</c:formatCode>
                <c:ptCount val="2"/>
                <c:pt idx="0">
                  <c:v>-10.921043659485024</c:v>
                </c:pt>
                <c:pt idx="1">
                  <c:v>-10.921043659485024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023-4405-A8C6-65FC93EBE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744832"/>
        <c:axId val="1555741504"/>
      </c:scatterChart>
      <c:valAx>
        <c:axId val="1555744832"/>
        <c:scaling>
          <c:orientation val="minMax"/>
          <c:max val="12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Mixing Time, </a:t>
                </a:r>
                <a:r>
                  <a:rPr lang="en-US" altLang="zh-CN" sz="2400" b="0" i="1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t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 </a:t>
                </a:r>
                <a:r>
                  <a:rPr lang="en-US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(s)</a:t>
                </a:r>
                <a:endParaRPr lang="en-US" sz="2400">
                  <a:solidFill>
                    <a:schemeClr val="tx1"/>
                  </a:solidFill>
                  <a:effectLst/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5757291039009229"/>
              <c:y val="1.262021850156817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55741504"/>
        <c:crosses val="autoZero"/>
        <c:crossBetween val="midCat"/>
        <c:majorUnit val="30"/>
      </c:valAx>
      <c:valAx>
        <c:axId val="1555741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Density Reduction / Initial Solid Concentration, 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∆</a:t>
                </a:r>
                <a:r>
                  <a:rPr lang="el-GR" altLang="zh-CN" sz="2400" b="0" i="0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ρ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/(</a:t>
                </a:r>
                <a:r>
                  <a:rPr lang="en-US" altLang="zh-CN" sz="2400" b="0" i="1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V</a:t>
                </a:r>
                <a:r>
                  <a:rPr lang="en-US" altLang="zh-CN" sz="2400" b="0" i="1" baseline="-2500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s</a:t>
                </a:r>
                <a:r>
                  <a:rPr lang="en-US" altLang="zh-CN" sz="2400" b="0" i="1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 /V</a:t>
                </a:r>
                <a:r>
                  <a:rPr lang="en-US" altLang="zh-CN" sz="2400" b="0" i="1" baseline="-2500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w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) 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 </a:t>
                </a:r>
                <a:r>
                  <a:rPr lang="en-US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(%/-)</a:t>
                </a:r>
                <a:endParaRPr lang="en-US" sz="2400">
                  <a:solidFill>
                    <a:schemeClr val="tx1"/>
                  </a:solidFill>
                  <a:effectLst/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448390191759253E-2"/>
              <c:y val="0.139009166909348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55744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254651791385164"/>
          <c:y val="0.47671357060975933"/>
          <c:w val="0.46157148186422903"/>
          <c:h val="0.496308140827041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45346498940875"/>
          <c:y val="0.20889394987104817"/>
          <c:w val="0.74951624998730793"/>
          <c:h val="0.74817179664484401"/>
        </c:manualLayout>
      </c:layout>
      <c:scatterChart>
        <c:scatterStyle val="lineMarker"/>
        <c:varyColors val="0"/>
        <c:ser>
          <c:idx val="1"/>
          <c:order val="0"/>
          <c:tx>
            <c:v>Fine, 60 s</c:v>
          </c:tx>
          <c:spPr>
            <a:ln w="19050">
              <a:noFill/>
            </a:ln>
          </c:spPr>
          <c:marker>
            <c:symbol val="square"/>
            <c:size val="13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'Figure-Speed'!$E$3:$E$14</c:f>
              <c:numCache>
                <c:formatCode>0.00</c:formatCode>
                <c:ptCount val="12"/>
                <c:pt idx="0">
                  <c:v>785</c:v>
                </c:pt>
                <c:pt idx="1">
                  <c:v>785</c:v>
                </c:pt>
                <c:pt idx="2">
                  <c:v>785</c:v>
                </c:pt>
                <c:pt idx="3">
                  <c:v>785</c:v>
                </c:pt>
                <c:pt idx="4">
                  <c:v>550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315</c:v>
                </c:pt>
                <c:pt idx="9">
                  <c:v>315</c:v>
                </c:pt>
                <c:pt idx="10">
                  <c:v>315</c:v>
                </c:pt>
                <c:pt idx="11">
                  <c:v>315</c:v>
                </c:pt>
              </c:numCache>
            </c:numRef>
          </c:xVal>
          <c:yVal>
            <c:numRef>
              <c:f>'Figure-Speed'!$G$3:$G$14</c:f>
              <c:numCache>
                <c:formatCode>0.0</c:formatCode>
                <c:ptCount val="12"/>
                <c:pt idx="0">
                  <c:v>-17.241379310344886</c:v>
                </c:pt>
                <c:pt idx="1">
                  <c:v>-19.342359767891711</c:v>
                </c:pt>
                <c:pt idx="2">
                  <c:v>-18.6741363211951</c:v>
                </c:pt>
                <c:pt idx="3">
                  <c:v>-19.834710743801669</c:v>
                </c:pt>
                <c:pt idx="4">
                  <c:v>-17.241379310344886</c:v>
                </c:pt>
                <c:pt idx="5">
                  <c:v>-30.557677616501174</c:v>
                </c:pt>
                <c:pt idx="6">
                  <c:v>-23.148148148148156</c:v>
                </c:pt>
                <c:pt idx="7">
                  <c:v>-24.489795918367342</c:v>
                </c:pt>
                <c:pt idx="8">
                  <c:v>-42.553191489361865</c:v>
                </c:pt>
                <c:pt idx="9">
                  <c:v>-37.878787878787904</c:v>
                </c:pt>
                <c:pt idx="10">
                  <c:v>-27.548209366391184</c:v>
                </c:pt>
                <c:pt idx="11">
                  <c:v>-29.032258064516103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BB-4510-9F77-6DA6AEECBB56}"/>
            </c:ext>
          </c:extLst>
        </c:ser>
        <c:ser>
          <c:idx val="0"/>
          <c:order val="1"/>
          <c:tx>
            <c:v>Medium, 60 s</c:v>
          </c:tx>
          <c:spPr>
            <a:ln w="19050">
              <a:noFill/>
            </a:ln>
          </c:spPr>
          <c:marker>
            <c:symbol val="triangle"/>
            <c:size val="13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'Figure-Speed'!$L$3:$L$14</c:f>
              <c:numCache>
                <c:formatCode>0.00</c:formatCode>
                <c:ptCount val="12"/>
                <c:pt idx="0">
                  <c:v>785</c:v>
                </c:pt>
                <c:pt idx="1">
                  <c:v>785</c:v>
                </c:pt>
                <c:pt idx="2">
                  <c:v>785</c:v>
                </c:pt>
                <c:pt idx="3">
                  <c:v>785</c:v>
                </c:pt>
                <c:pt idx="4">
                  <c:v>550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315</c:v>
                </c:pt>
                <c:pt idx="9">
                  <c:v>315</c:v>
                </c:pt>
                <c:pt idx="10">
                  <c:v>315</c:v>
                </c:pt>
                <c:pt idx="11">
                  <c:v>315</c:v>
                </c:pt>
              </c:numCache>
            </c:numRef>
          </c:xVal>
          <c:yVal>
            <c:numRef>
              <c:f>'Figure-Speed'!$N$3:$N$14</c:f>
              <c:numCache>
                <c:formatCode>0.0</c:formatCode>
                <c:ptCount val="12"/>
                <c:pt idx="0">
                  <c:v>-12.949693984176822</c:v>
                </c:pt>
                <c:pt idx="1">
                  <c:v>-17.441187653953666</c:v>
                </c:pt>
                <c:pt idx="2">
                  <c:v>-15.247233645231116</c:v>
                </c:pt>
                <c:pt idx="3">
                  <c:v>-16.666666666666668</c:v>
                </c:pt>
                <c:pt idx="4">
                  <c:v>-25.751072961373538</c:v>
                </c:pt>
                <c:pt idx="5">
                  <c:v>-30.557677616501174</c:v>
                </c:pt>
                <c:pt idx="6">
                  <c:v>-23.148148148148156</c:v>
                </c:pt>
                <c:pt idx="7">
                  <c:v>-19.834710743801669</c:v>
                </c:pt>
                <c:pt idx="8">
                  <c:v>-42.553191489361865</c:v>
                </c:pt>
                <c:pt idx="9">
                  <c:v>-37.878787878787904</c:v>
                </c:pt>
                <c:pt idx="10">
                  <c:v>-27.548209366391184</c:v>
                </c:pt>
                <c:pt idx="11">
                  <c:v>-24.489795918367342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0A-4774-9AF9-22C78B47F355}"/>
            </c:ext>
          </c:extLst>
        </c:ser>
        <c:ser>
          <c:idx val="2"/>
          <c:order val="2"/>
          <c:tx>
            <c:v>Coarse, 60 s</c:v>
          </c:tx>
          <c:spPr>
            <a:ln w="19050">
              <a:noFill/>
            </a:ln>
          </c:spPr>
          <c:marker>
            <c:symbol val="circle"/>
            <c:size val="13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'Figure-Speed'!$T$3:$T$14</c:f>
              <c:numCache>
                <c:formatCode>0.00</c:formatCode>
                <c:ptCount val="12"/>
                <c:pt idx="0">
                  <c:v>785</c:v>
                </c:pt>
                <c:pt idx="1">
                  <c:v>785</c:v>
                </c:pt>
                <c:pt idx="2">
                  <c:v>785</c:v>
                </c:pt>
                <c:pt idx="3">
                  <c:v>785</c:v>
                </c:pt>
                <c:pt idx="4">
                  <c:v>550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315</c:v>
                </c:pt>
                <c:pt idx="9">
                  <c:v>315</c:v>
                </c:pt>
                <c:pt idx="10">
                  <c:v>315</c:v>
                </c:pt>
                <c:pt idx="11">
                  <c:v>315</c:v>
                </c:pt>
              </c:numCache>
            </c:numRef>
          </c:xVal>
          <c:yVal>
            <c:numRef>
              <c:f>'Figure-Speed'!$V$3:$V$14</c:f>
              <c:numCache>
                <c:formatCode>0.0</c:formatCode>
                <c:ptCount val="12"/>
                <c:pt idx="0">
                  <c:v>-8.6580086580087521</c:v>
                </c:pt>
                <c:pt idx="1">
                  <c:v>-11.705033164260728</c:v>
                </c:pt>
                <c:pt idx="2">
                  <c:v>-11.820330969267134</c:v>
                </c:pt>
                <c:pt idx="3">
                  <c:v>-11.814345991561183</c:v>
                </c:pt>
                <c:pt idx="4">
                  <c:v>-17.241379310344886</c:v>
                </c:pt>
                <c:pt idx="5">
                  <c:v>-19.342359767891711</c:v>
                </c:pt>
                <c:pt idx="6">
                  <c:v>-18.6741363211951</c:v>
                </c:pt>
                <c:pt idx="7">
                  <c:v>-18.25726141078836</c:v>
                </c:pt>
                <c:pt idx="8">
                  <c:v>-25.751072961373538</c:v>
                </c:pt>
                <c:pt idx="9">
                  <c:v>-30.557677616501174</c:v>
                </c:pt>
                <c:pt idx="10">
                  <c:v>-29.721079103795159</c:v>
                </c:pt>
                <c:pt idx="11">
                  <c:v>-29.032258064516103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0A-4774-9AF9-22C78B47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744832"/>
        <c:axId val="1555741504"/>
        <c:extLst/>
      </c:scatterChart>
      <c:valAx>
        <c:axId val="1555744832"/>
        <c:scaling>
          <c:orientation val="minMax"/>
          <c:max val="800"/>
          <c:min val="3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Shear Rate, </a:t>
                </a:r>
                <a:r>
                  <a:rPr lang="en-US" altLang="zh-CN" sz="2400" b="0" i="1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d</a:t>
                </a:r>
                <a:r>
                  <a:rPr lang="el-GR" altLang="zh-CN" sz="2400" b="0" i="0" baseline="0">
                    <a:solidFill>
                      <a:schemeClr val="tx1"/>
                    </a:solidFill>
                    <a:effectLst/>
                    <a:latin typeface="Times New Roman" panose="02020603050405020304" pitchFamily="18" charset="0"/>
                    <a:ea typeface="Calibri" panose="020F0502020204030204" pitchFamily="34" charset="0"/>
                    <a:cs typeface="Times New Roman" panose="02020603050405020304" pitchFamily="18" charset="0"/>
                  </a:rPr>
                  <a:t>γ</a:t>
                </a:r>
                <a:r>
                  <a:rPr lang="en-US" altLang="zh-CN" sz="2400" b="0" i="1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/dt</a:t>
                </a:r>
                <a:r>
                  <a:rPr lang="en-US" altLang="zh-CN" sz="2400" b="0" i="1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   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(1/s)</a:t>
                </a:r>
                <a:endParaRPr lang="en-US" sz="2400">
                  <a:solidFill>
                    <a:schemeClr val="tx1"/>
                  </a:solidFill>
                  <a:effectLst/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5757291039009229"/>
              <c:y val="1.262021850156817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high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55741504"/>
        <c:crosses val="autoZero"/>
        <c:crossBetween val="midCat"/>
        <c:majorUnit val="100"/>
      </c:valAx>
      <c:valAx>
        <c:axId val="15557415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Density Change/ Initial Solid Concentration, 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∆</a:t>
                </a:r>
                <a:r>
                  <a:rPr lang="el-GR" altLang="zh-CN" sz="2400" b="0" i="0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ρ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/(</a:t>
                </a:r>
                <a:r>
                  <a:rPr lang="en-US" altLang="zh-CN" sz="2400" b="0" i="1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V</a:t>
                </a:r>
                <a:r>
                  <a:rPr lang="en-US" altLang="zh-CN" sz="2400" b="0" i="1" baseline="-2500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s</a:t>
                </a:r>
                <a:r>
                  <a:rPr lang="en-US" altLang="zh-CN" sz="2400" b="0" i="1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 /V</a:t>
                </a:r>
                <a:r>
                  <a:rPr lang="en-US" altLang="zh-CN" sz="2400" b="0" i="1" baseline="-2500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w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) </a:t>
                </a:r>
                <a:r>
                  <a:rPr lang="en-US" altLang="zh-CN" sz="2400" b="0" i="0" u="none" strike="noStrike" kern="1200" baseline="0">
                    <a:solidFill>
                      <a:schemeClr val="tx1"/>
                    </a:solidFill>
                    <a:effectLst/>
                    <a:cs typeface="Times New Roman" panose="02020603050405020304" pitchFamily="18" charset="0"/>
                  </a:rPr>
                  <a:t> </a:t>
                </a:r>
                <a:r>
                  <a:rPr lang="en-US" altLang="zh-CN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 </a:t>
                </a:r>
                <a:r>
                  <a:rPr lang="en-US" sz="2400" b="0" i="0" baseline="0">
                    <a:solidFill>
                      <a:schemeClr val="tx1"/>
                    </a:solidFill>
                    <a:effectLst/>
                    <a:latin typeface="+mn-lt"/>
                    <a:cs typeface="Times New Roman" panose="02020603050405020304" pitchFamily="18" charset="0"/>
                  </a:rPr>
                  <a:t>(%/-)</a:t>
                </a:r>
                <a:endParaRPr lang="en-US" sz="2400">
                  <a:solidFill>
                    <a:schemeClr val="tx1"/>
                  </a:solidFill>
                  <a:effectLst/>
                  <a:latin typeface="+mn-lt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1.3818424275595835E-2"/>
              <c:y val="0.1190844515084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55744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1411577345566032"/>
          <c:y val="0.23661079907558627"/>
          <c:w val="0.29126839688485301"/>
          <c:h val="0.27228638278532147"/>
        </c:manualLayout>
      </c:layout>
      <c:overlay val="0"/>
      <c:txPr>
        <a:bodyPr/>
        <a:lstStyle/>
        <a:p>
          <a:pPr>
            <a:defRPr sz="2400">
              <a:latin typeface="+mn-lt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626574803149604"/>
                  <c:y val="3.93358121901428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'Figure-Speed'!$G$38:$G$40</c:f>
              <c:numCache>
                <c:formatCode>0.00</c:formatCode>
                <c:ptCount val="3"/>
                <c:pt idx="0">
                  <c:v>315</c:v>
                </c:pt>
                <c:pt idx="1">
                  <c:v>550</c:v>
                </c:pt>
                <c:pt idx="2">
                  <c:v>785</c:v>
                </c:pt>
              </c:numCache>
            </c:numRef>
          </c:xVal>
          <c:yVal>
            <c:numRef>
              <c:f>'Figure-Speed'!$H$38:$H$40</c:f>
              <c:numCache>
                <c:formatCode>0.0</c:formatCode>
                <c:ptCount val="3"/>
                <c:pt idx="0">
                  <c:v>-24.489795918367342</c:v>
                </c:pt>
                <c:pt idx="1">
                  <c:v>-17.241379310344886</c:v>
                </c:pt>
                <c:pt idx="2" formatCode="General">
                  <c:v>-8.6580086580087521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C9-4C7B-AB27-B34E16656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343584"/>
        <c:axId val="485344000"/>
      </c:scatterChart>
      <c:valAx>
        <c:axId val="485343584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344000"/>
        <c:crosses val="autoZero"/>
        <c:crossBetween val="midCat"/>
      </c:valAx>
      <c:valAx>
        <c:axId val="4853440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343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626574803149604"/>
                  <c:y val="3.933581219014289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'Figure-Speed'!$N$38:$N$40</c:f>
              <c:numCache>
                <c:formatCode>0.00</c:formatCode>
                <c:ptCount val="3"/>
                <c:pt idx="0">
                  <c:v>315</c:v>
                </c:pt>
                <c:pt idx="1">
                  <c:v>550</c:v>
                </c:pt>
                <c:pt idx="2">
                  <c:v>785</c:v>
                </c:pt>
              </c:numCache>
            </c:numRef>
          </c:xVal>
          <c:yVal>
            <c:numRef>
              <c:f>'Figure-Speed'!$O$38:$O$40</c:f>
              <c:numCache>
                <c:formatCode>0.0</c:formatCode>
                <c:ptCount val="3"/>
                <c:pt idx="0">
                  <c:v>-42.553191489361865</c:v>
                </c:pt>
                <c:pt idx="1">
                  <c:v>-30.557677616501174</c:v>
                </c:pt>
                <c:pt idx="2" formatCode="General">
                  <c:v>-19.834710743801669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44-4FF5-9E06-A3AE1D65C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343584"/>
        <c:axId val="485344000"/>
      </c:scatterChart>
      <c:valAx>
        <c:axId val="485343584"/>
        <c:scaling>
          <c:orientation val="minMax"/>
        </c:scaling>
        <c:delete val="0"/>
        <c:axPos val="b"/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344000"/>
        <c:crosses val="autoZero"/>
        <c:crossBetween val="midCat"/>
      </c:valAx>
      <c:valAx>
        <c:axId val="48534400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5343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111850</xdr:colOff>
      <xdr:row>5</xdr:row>
      <xdr:rowOff>139136</xdr:rowOff>
    </xdr:from>
    <xdr:to>
      <xdr:col>36</xdr:col>
      <xdr:colOff>352184</xdr:colOff>
      <xdr:row>34</xdr:row>
      <xdr:rowOff>123824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B1A0035-F4E9-4F1C-8493-8D642F8E1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126785</xdr:colOff>
      <xdr:row>16</xdr:row>
      <xdr:rowOff>80682</xdr:rowOff>
    </xdr:from>
    <xdr:to>
      <xdr:col>35</xdr:col>
      <xdr:colOff>457198</xdr:colOff>
      <xdr:row>18</xdr:row>
      <xdr:rowOff>129347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A19F9A2-B357-4337-B760-6113D24EBEAD}"/>
            </a:ext>
          </a:extLst>
        </xdr:cNvPr>
        <xdr:cNvSpPr/>
      </xdr:nvSpPr>
      <xdr:spPr>
        <a:xfrm>
          <a:off x="21283491" y="2949388"/>
          <a:ext cx="940013" cy="4072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800">
              <a:solidFill>
                <a:schemeClr val="tx1"/>
              </a:solidFill>
              <a:latin typeface="+mn-lt"/>
              <a:cs typeface="Times New Roman" panose="02020603050405020304" pitchFamily="18" charset="0"/>
            </a:rPr>
            <a:t>17%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0.50029</cdr:x>
      <cdr:y>0.29613</cdr:y>
    </cdr:from>
    <cdr:to>
      <cdr:x>0.60773</cdr:x>
      <cdr:y>0.37812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0A19F9A2-B357-4337-B760-6113D24EBEAD}"/>
            </a:ext>
          </a:extLst>
        </cdr:cNvPr>
        <cdr:cNvSpPr/>
      </cdr:nvSpPr>
      <cdr:spPr>
        <a:xfrm xmlns:a="http://schemas.openxmlformats.org/drawingml/2006/main">
          <a:off x="4084901" y="1485628"/>
          <a:ext cx="877262" cy="411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800">
              <a:solidFill>
                <a:schemeClr val="tx1"/>
              </a:solidFill>
              <a:latin typeface="+mn-lt"/>
              <a:cs typeface="Times New Roman" panose="02020603050405020304" pitchFamily="18" charset="0"/>
            </a:rPr>
            <a:t>13%</a:t>
          </a:r>
        </a:p>
      </cdr:txBody>
    </cdr:sp>
  </cdr:relSizeAnchor>
  <cdr:relSizeAnchor xmlns:cdr="http://schemas.openxmlformats.org/drawingml/2006/chartDrawing">
    <cdr:from>
      <cdr:x>0.60012</cdr:x>
      <cdr:y>0.22329</cdr:y>
    </cdr:from>
    <cdr:to>
      <cdr:x>0.72301</cdr:x>
      <cdr:y>0.30528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2EBB064-8EBB-4F1B-8BE4-D3A079E96648}"/>
            </a:ext>
          </a:extLst>
        </cdr:cNvPr>
        <cdr:cNvSpPr/>
      </cdr:nvSpPr>
      <cdr:spPr>
        <a:xfrm xmlns:a="http://schemas.openxmlformats.org/drawingml/2006/main">
          <a:off x="4900040" y="1120212"/>
          <a:ext cx="1003413" cy="411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800">
              <a:solidFill>
                <a:schemeClr val="tx1"/>
              </a:solidFill>
              <a:latin typeface="+mn-lt"/>
              <a:cs typeface="Times New Roman" panose="02020603050405020304" pitchFamily="18" charset="0"/>
            </a:rPr>
            <a:t>11%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274339</xdr:colOff>
      <xdr:row>5</xdr:row>
      <xdr:rowOff>87086</xdr:rowOff>
    </xdr:from>
    <xdr:to>
      <xdr:col>37</xdr:col>
      <xdr:colOff>21771</xdr:colOff>
      <xdr:row>34</xdr:row>
      <xdr:rowOff>119743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B1DB34-7156-4C91-A7DD-6ED78CC41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424543</xdr:colOff>
      <xdr:row>15</xdr:row>
      <xdr:rowOff>21772</xdr:rowOff>
    </xdr:from>
    <xdr:to>
      <xdr:col>36</xdr:col>
      <xdr:colOff>97972</xdr:colOff>
      <xdr:row>23</xdr:row>
      <xdr:rowOff>65315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2EC66506-D942-4792-BE1F-3A201BC1EC3D}"/>
            </a:ext>
          </a:extLst>
        </xdr:cNvPr>
        <xdr:cNvCxnSpPr/>
      </xdr:nvCxnSpPr>
      <xdr:spPr>
        <a:xfrm flipV="1">
          <a:off x="16992600" y="2797629"/>
          <a:ext cx="5769429" cy="1524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457200</xdr:colOff>
      <xdr:row>21</xdr:row>
      <xdr:rowOff>141514</xdr:rowOff>
    </xdr:from>
    <xdr:to>
      <xdr:col>36</xdr:col>
      <xdr:colOff>195943</xdr:colOff>
      <xdr:row>32</xdr:row>
      <xdr:rowOff>119742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5F10432-72B7-4DB0-A118-90602EF0D754}"/>
            </a:ext>
          </a:extLst>
        </xdr:cNvPr>
        <xdr:cNvCxnSpPr/>
      </xdr:nvCxnSpPr>
      <xdr:spPr>
        <a:xfrm flipV="1">
          <a:off x="17025257" y="4027714"/>
          <a:ext cx="5834743" cy="20138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297117</xdr:colOff>
      <xdr:row>11</xdr:row>
      <xdr:rowOff>36497</xdr:rowOff>
    </xdr:from>
    <xdr:to>
      <xdr:col>37</xdr:col>
      <xdr:colOff>348343</xdr:colOff>
      <xdr:row>16</xdr:row>
      <xdr:rowOff>97971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372FAAA-A3CF-4CCD-BE4F-5EF540537CEA}"/>
            </a:ext>
          </a:extLst>
        </xdr:cNvPr>
        <xdr:cNvSpPr/>
      </xdr:nvSpPr>
      <xdr:spPr>
        <a:xfrm>
          <a:off x="19913174" y="2072126"/>
          <a:ext cx="3708826" cy="9867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800">
              <a:solidFill>
                <a:schemeClr val="tx1"/>
              </a:solidFill>
              <a:latin typeface="+mn-lt"/>
              <a:cs typeface="Times New Roman" panose="02020603050405020304" pitchFamily="18" charset="0"/>
            </a:rPr>
            <a:t>lower bound:</a:t>
          </a:r>
          <a:r>
            <a:rPr lang="en-US" sz="2800" baseline="0">
              <a:solidFill>
                <a:schemeClr val="tx1"/>
              </a:solidFill>
              <a:latin typeface="+mn-lt"/>
              <a:cs typeface="Times New Roman" panose="02020603050405020304" pitchFamily="18" charset="0"/>
            </a:rPr>
            <a:t> </a:t>
          </a:r>
          <a:r>
            <a:rPr 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315.00</a:t>
          </a:r>
          <a:r>
            <a:rPr lang="en-US" sz="2800"/>
            <a:t> </a:t>
          </a:r>
          <a:r>
            <a:rPr 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550.00</a:t>
          </a:r>
          <a:r>
            <a:rPr lang="en-US" sz="2800"/>
            <a:t> </a:t>
          </a:r>
          <a:r>
            <a:rPr 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785.00</a:t>
          </a:r>
          <a:r>
            <a:rPr lang="en-US" sz="2800"/>
            <a:t> </a:t>
          </a:r>
          <a:r>
            <a:rPr lang="en-US" sz="2800" baseline="0">
              <a:solidFill>
                <a:schemeClr val="tx1"/>
              </a:solidFill>
              <a:latin typeface="+mn-lt"/>
              <a:cs typeface="Times New Roman" panose="02020603050405020304" pitchFamily="18" charset="0"/>
            </a:rPr>
            <a:t> y = 0.0337x - 35</a:t>
          </a:r>
          <a:endParaRPr lang="en-US" sz="2800">
            <a:solidFill>
              <a:schemeClr val="tx1"/>
            </a:solidFill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32</xdr:col>
      <xdr:colOff>186338</xdr:colOff>
      <xdr:row>25</xdr:row>
      <xdr:rowOff>5762</xdr:rowOff>
    </xdr:from>
    <xdr:to>
      <xdr:col>39</xdr:col>
      <xdr:colOff>81963</xdr:colOff>
      <xdr:row>30</xdr:row>
      <xdr:rowOff>76201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1A63F4DF-8325-4850-BB57-F73208B3C0C8}"/>
            </a:ext>
          </a:extLst>
        </xdr:cNvPr>
        <xdr:cNvSpPr/>
      </xdr:nvSpPr>
      <xdr:spPr>
        <a:xfrm>
          <a:off x="20411995" y="4632191"/>
          <a:ext cx="4162825" cy="9957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800">
              <a:solidFill>
                <a:schemeClr val="tx1"/>
              </a:solidFill>
              <a:latin typeface="+mn-lt"/>
              <a:cs typeface="Times New Roman" panose="02020603050405020304" pitchFamily="18" charset="0"/>
            </a:rPr>
            <a:t>upper bound:</a:t>
          </a:r>
          <a:r>
            <a:rPr lang="en-US" sz="2800" baseline="0">
              <a:solidFill>
                <a:schemeClr val="tx1"/>
              </a:solidFill>
              <a:latin typeface="+mn-lt"/>
              <a:cs typeface="Times New Roman" panose="02020603050405020304" pitchFamily="18" charset="0"/>
            </a:rPr>
            <a:t>  </a:t>
          </a:r>
        </a:p>
        <a:p>
          <a:pPr algn="l"/>
          <a:r>
            <a:rPr lang="en-US" sz="2800" baseline="0">
              <a:solidFill>
                <a:schemeClr val="tx1"/>
              </a:solidFill>
              <a:latin typeface="+mn-lt"/>
              <a:cs typeface="Times New Roman" panose="02020603050405020304" pitchFamily="18" charset="0"/>
            </a:rPr>
            <a:t>y = 0.0483x - 58</a:t>
          </a:r>
          <a:endParaRPr lang="en-US" sz="2800">
            <a:solidFill>
              <a:schemeClr val="tx1"/>
            </a:solidFill>
            <a:latin typeface="+mn-lt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293914</xdr:colOff>
      <xdr:row>41</xdr:row>
      <xdr:rowOff>10886</xdr:rowOff>
    </xdr:from>
    <xdr:to>
      <xdr:col>9</xdr:col>
      <xdr:colOff>413657</xdr:colOff>
      <xdr:row>55</xdr:row>
      <xdr:rowOff>163286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37F495-39A8-BB9E-8B1E-64D3A1B7DF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555170</xdr:colOff>
      <xdr:row>40</xdr:row>
      <xdr:rowOff>152399</xdr:rowOff>
    </xdr:from>
    <xdr:to>
      <xdr:col>19</xdr:col>
      <xdr:colOff>468085</xdr:colOff>
      <xdr:row>55</xdr:row>
      <xdr:rowOff>119742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292CC22-A9B4-4683-A34C-68D2D0EBB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B4C70-AADC-416F-A997-E79D2EF59C81}">
  <dimension ref="A1:G122"/>
  <sheetViews>
    <sheetView topLeftCell="A85" zoomScale="85" zoomScaleNormal="85" workbookViewId="0">
      <selection activeCell="I116" sqref="I116"/>
    </sheetView>
  </sheetViews>
  <sheetFormatPr defaultRowHeight="14.4" x14ac:dyDescent="0.3"/>
  <cols>
    <col min="1" max="1" width="4.44140625" bestFit="1" customWidth="1"/>
    <col min="2" max="2" width="12.44140625" bestFit="1" customWidth="1"/>
  </cols>
  <sheetData>
    <row r="1" spans="1:7" ht="32.4" customHeight="1" x14ac:dyDescent="0.3">
      <c r="A1" s="1" t="s">
        <v>0</v>
      </c>
      <c r="B1" s="3" t="s">
        <v>13</v>
      </c>
      <c r="C1" s="3" t="s">
        <v>15</v>
      </c>
      <c r="F1" s="3" t="s">
        <v>25</v>
      </c>
      <c r="G1" s="3"/>
    </row>
    <row r="2" spans="1:7" x14ac:dyDescent="0.3">
      <c r="A2" s="1"/>
      <c r="B2" t="s">
        <v>14</v>
      </c>
      <c r="C2" t="s">
        <v>14</v>
      </c>
    </row>
    <row r="3" spans="1:7" x14ac:dyDescent="0.3">
      <c r="A3" s="16">
        <v>1</v>
      </c>
      <c r="B3" s="17">
        <v>1.0731681034482758</v>
      </c>
      <c r="C3" s="17">
        <v>1.0825</v>
      </c>
      <c r="D3" s="17">
        <f>100*(C3-B3)/C3</f>
        <v>0.86206896551724455</v>
      </c>
      <c r="F3" s="17">
        <v>0.86956521739130399</v>
      </c>
    </row>
    <row r="4" spans="1:7" x14ac:dyDescent="0.3">
      <c r="A4" s="18">
        <v>2</v>
      </c>
      <c r="B4" s="17">
        <v>1.1402127659574468</v>
      </c>
      <c r="C4" s="17">
        <v>1.165</v>
      </c>
      <c r="D4" s="17">
        <f t="shared" ref="D4:D41" si="0">100*(C4-B4)/C4</f>
        <v>2.1276595744680882</v>
      </c>
      <c r="F4" s="17">
        <v>2.1739130434782608</v>
      </c>
    </row>
    <row r="5" spans="1:7" x14ac:dyDescent="0.3">
      <c r="A5" s="18">
        <v>3</v>
      </c>
      <c r="B5" s="17">
        <v>1.2055672268907565</v>
      </c>
      <c r="C5" s="17">
        <v>1.2475000000000001</v>
      </c>
      <c r="D5" s="17">
        <f t="shared" si="0"/>
        <v>3.3613445378151177</v>
      </c>
      <c r="F5" s="17">
        <v>3.4782608695652173</v>
      </c>
    </row>
    <row r="6" spans="1:7" x14ac:dyDescent="0.3">
      <c r="A6" s="18">
        <v>4</v>
      </c>
      <c r="B6" s="17">
        <v>1.2640495867768593</v>
      </c>
      <c r="C6" s="17">
        <v>1.3299999999999998</v>
      </c>
      <c r="D6" s="17">
        <f t="shared" si="0"/>
        <v>4.958677685950418</v>
      </c>
      <c r="F6" s="17">
        <v>5.2173913043478262</v>
      </c>
    </row>
    <row r="7" spans="1:7" x14ac:dyDescent="0.3">
      <c r="A7" s="16">
        <v>5</v>
      </c>
      <c r="B7" s="17">
        <v>1.0731681034482758</v>
      </c>
      <c r="C7" s="17">
        <v>1.0825</v>
      </c>
      <c r="D7" s="17">
        <f t="shared" si="0"/>
        <v>0.86206896551724455</v>
      </c>
      <c r="F7" s="17">
        <v>0.86956521739130432</v>
      </c>
    </row>
    <row r="8" spans="1:7" x14ac:dyDescent="0.3">
      <c r="A8" s="18">
        <v>6</v>
      </c>
      <c r="B8" s="17">
        <v>1.1258403361344538</v>
      </c>
      <c r="C8" s="17">
        <v>1.165</v>
      </c>
      <c r="D8" s="17">
        <f t="shared" si="0"/>
        <v>3.3613445378151292</v>
      </c>
      <c r="F8" s="17">
        <v>3.4782608695652173</v>
      </c>
    </row>
    <row r="9" spans="1:7" x14ac:dyDescent="0.3">
      <c r="A9" s="18">
        <v>7</v>
      </c>
      <c r="B9" s="17">
        <v>1.1955208333333334</v>
      </c>
      <c r="C9" s="17">
        <v>1.2475000000000001</v>
      </c>
      <c r="D9" s="17">
        <f t="shared" si="0"/>
        <v>4.1666666666666679</v>
      </c>
      <c r="F9" s="17">
        <v>4.3478260869565215</v>
      </c>
    </row>
    <row r="10" spans="1:7" x14ac:dyDescent="0.3">
      <c r="A10" s="18">
        <v>8</v>
      </c>
      <c r="B10" s="17">
        <v>1.2485714285714284</v>
      </c>
      <c r="C10" s="17">
        <v>1.3299999999999998</v>
      </c>
      <c r="D10" s="17">
        <f t="shared" si="0"/>
        <v>6.1224489795918355</v>
      </c>
      <c r="F10" s="17">
        <v>6.5217391304347823</v>
      </c>
    </row>
    <row r="11" spans="1:7" x14ac:dyDescent="0.3">
      <c r="A11" s="16">
        <v>9</v>
      </c>
      <c r="B11" s="17">
        <v>1.0594680851063829</v>
      </c>
      <c r="C11" s="17">
        <v>1.0825</v>
      </c>
      <c r="D11" s="17">
        <f t="shared" si="0"/>
        <v>2.1276595744680935</v>
      </c>
      <c r="F11" s="17">
        <v>2.1739130434782608</v>
      </c>
    </row>
    <row r="12" spans="1:7" x14ac:dyDescent="0.3">
      <c r="A12" s="18">
        <v>10</v>
      </c>
      <c r="B12" s="17">
        <v>1.1164583333333333</v>
      </c>
      <c r="C12" s="17">
        <v>1.165</v>
      </c>
      <c r="D12" s="17">
        <f t="shared" si="0"/>
        <v>4.1666666666666696</v>
      </c>
      <c r="F12" s="17">
        <v>4.3478260869565215</v>
      </c>
    </row>
    <row r="13" spans="1:7" x14ac:dyDescent="0.3">
      <c r="A13" s="18">
        <v>11</v>
      </c>
      <c r="B13" s="17">
        <v>1.1856404958677687</v>
      </c>
      <c r="C13" s="17">
        <v>1.2475000000000001</v>
      </c>
      <c r="D13" s="17">
        <f t="shared" si="0"/>
        <v>4.9586776859504127</v>
      </c>
      <c r="F13" s="17">
        <v>5.2173913043478262</v>
      </c>
    </row>
    <row r="14" spans="1:7" x14ac:dyDescent="0.3">
      <c r="A14" s="18">
        <v>12</v>
      </c>
      <c r="B14" s="17">
        <v>1.2334677419354838</v>
      </c>
      <c r="C14" s="17">
        <v>1.3299999999999998</v>
      </c>
      <c r="D14" s="17">
        <f t="shared" si="0"/>
        <v>7.2580645161290267</v>
      </c>
      <c r="F14" s="17">
        <v>7.8260869565217401</v>
      </c>
    </row>
    <row r="15" spans="1:7" x14ac:dyDescent="0.3">
      <c r="A15" s="16">
        <v>21</v>
      </c>
      <c r="B15" s="17">
        <v>1.0685622317596566</v>
      </c>
      <c r="C15" s="17">
        <v>1.0825</v>
      </c>
      <c r="D15" s="17">
        <f t="shared" si="0"/>
        <v>1.2875536480686771</v>
      </c>
      <c r="F15" s="17">
        <v>1.3043478260869565</v>
      </c>
    </row>
    <row r="16" spans="1:7" x14ac:dyDescent="0.3">
      <c r="A16" s="18">
        <v>22</v>
      </c>
      <c r="B16" s="17">
        <v>1.1164583333333333</v>
      </c>
      <c r="C16" s="17">
        <v>1.165</v>
      </c>
      <c r="D16" s="17">
        <f t="shared" si="0"/>
        <v>4.1666666666666696</v>
      </c>
      <c r="F16" s="17">
        <v>4.3478260869565215</v>
      </c>
    </row>
    <row r="17" spans="1:6" x14ac:dyDescent="0.3">
      <c r="A17" s="18">
        <v>23</v>
      </c>
      <c r="B17" s="17">
        <v>1.1569556451612903</v>
      </c>
      <c r="C17" s="17">
        <v>1.2475000000000001</v>
      </c>
      <c r="D17" s="17">
        <f t="shared" si="0"/>
        <v>7.2580645161290347</v>
      </c>
      <c r="F17" s="17">
        <v>7.8260869565217401</v>
      </c>
    </row>
    <row r="18" spans="1:6" x14ac:dyDescent="0.3">
      <c r="A18" s="18">
        <v>24</v>
      </c>
      <c r="B18" s="17">
        <v>1.2235999999999998</v>
      </c>
      <c r="C18" s="17">
        <v>1.3299999999999998</v>
      </c>
      <c r="D18" s="17">
        <f t="shared" si="0"/>
        <v>8.0000000000000036</v>
      </c>
      <c r="F18" s="17">
        <v>8.695652173913043</v>
      </c>
    </row>
    <row r="19" spans="1:6" x14ac:dyDescent="0.3">
      <c r="A19" s="16">
        <v>25</v>
      </c>
      <c r="B19" s="17">
        <v>1.0461134453781513</v>
      </c>
      <c r="C19" s="17">
        <v>1.0825</v>
      </c>
      <c r="D19" s="17">
        <f t="shared" si="0"/>
        <v>3.3613445378151221</v>
      </c>
      <c r="F19" s="17">
        <v>3.4782608695652173</v>
      </c>
    </row>
    <row r="20" spans="1:6" x14ac:dyDescent="0.3">
      <c r="A20" s="18">
        <v>26</v>
      </c>
      <c r="B20" s="17">
        <v>1.093673469387755</v>
      </c>
      <c r="C20" s="17">
        <v>1.165</v>
      </c>
      <c r="D20" s="17">
        <f t="shared" si="0"/>
        <v>6.122448979591848</v>
      </c>
      <c r="F20" s="17">
        <v>6.5217391304347823</v>
      </c>
    </row>
    <row r="21" spans="1:6" x14ac:dyDescent="0.3">
      <c r="A21" s="18">
        <v>27</v>
      </c>
      <c r="B21" s="17">
        <v>1.1476999999999999</v>
      </c>
      <c r="C21" s="17">
        <v>1.2475000000000001</v>
      </c>
      <c r="D21" s="17">
        <f t="shared" si="0"/>
        <v>8.0000000000000089</v>
      </c>
      <c r="F21" s="17">
        <v>8.695652173913043</v>
      </c>
    </row>
    <row r="22" spans="1:6" x14ac:dyDescent="0.3">
      <c r="A22" s="18">
        <v>28</v>
      </c>
      <c r="B22" s="17">
        <v>1.2138888888888888</v>
      </c>
      <c r="C22" s="17">
        <v>1.3299999999999998</v>
      </c>
      <c r="D22" s="17">
        <f t="shared" si="0"/>
        <v>8.7301587301587276</v>
      </c>
      <c r="F22" s="17">
        <v>9.5652173913043477</v>
      </c>
    </row>
    <row r="23" spans="1:6" x14ac:dyDescent="0.3">
      <c r="A23" s="18">
        <v>29</v>
      </c>
      <c r="B23" s="17">
        <v>1.0731681034482758</v>
      </c>
      <c r="C23" s="17">
        <v>1.0825</v>
      </c>
      <c r="D23" s="17">
        <f t="shared" si="0"/>
        <v>0.86206896551724455</v>
      </c>
      <c r="F23" s="17">
        <v>0.86956521739130432</v>
      </c>
    </row>
    <row r="24" spans="1:6" x14ac:dyDescent="0.3">
      <c r="A24" s="18">
        <v>30</v>
      </c>
      <c r="B24" s="17">
        <v>1.1402127659574468</v>
      </c>
      <c r="C24" s="17">
        <v>1.165</v>
      </c>
      <c r="D24" s="17">
        <f t="shared" si="0"/>
        <v>2.1276595744680882</v>
      </c>
      <c r="F24" s="17">
        <v>2.1739130434782608</v>
      </c>
    </row>
    <row r="25" spans="1:6" x14ac:dyDescent="0.3">
      <c r="A25" s="18">
        <v>31</v>
      </c>
      <c r="B25" s="17">
        <v>1.2055672268907565</v>
      </c>
      <c r="C25" s="17">
        <v>1.2475000000000001</v>
      </c>
      <c r="D25" s="17">
        <f t="shared" si="0"/>
        <v>3.3613445378151177</v>
      </c>
      <c r="F25" s="17">
        <v>3.4782608695652173</v>
      </c>
    </row>
    <row r="26" spans="1:6" x14ac:dyDescent="0.3">
      <c r="A26" s="18">
        <v>32</v>
      </c>
      <c r="B26" s="17">
        <v>1.2745833333333332</v>
      </c>
      <c r="C26" s="17">
        <v>1.3299999999999998</v>
      </c>
      <c r="D26" s="17">
        <f t="shared" si="0"/>
        <v>4.166666666666667</v>
      </c>
      <c r="F26" s="17">
        <v>4.3478260869565215</v>
      </c>
    </row>
    <row r="27" spans="1:6" x14ac:dyDescent="0.3">
      <c r="A27" s="18">
        <v>33</v>
      </c>
      <c r="B27" s="17">
        <v>1.0731681034482758</v>
      </c>
      <c r="C27" s="17">
        <v>1.0825</v>
      </c>
      <c r="D27" s="17">
        <f t="shared" si="0"/>
        <v>0.86206896551724455</v>
      </c>
      <c r="F27" s="17">
        <v>0.86956521739130432</v>
      </c>
    </row>
    <row r="28" spans="1:6" x14ac:dyDescent="0.3">
      <c r="A28" s="18">
        <v>34</v>
      </c>
      <c r="B28" s="17">
        <v>1.14508547008547</v>
      </c>
      <c r="C28" s="17">
        <v>1.165</v>
      </c>
      <c r="D28" s="17">
        <f t="shared" si="0"/>
        <v>1.7094017094017184</v>
      </c>
      <c r="F28" s="17">
        <v>1.7391304347826086</v>
      </c>
    </row>
    <row r="29" spans="1:6" x14ac:dyDescent="0.3">
      <c r="A29" s="18">
        <v>35</v>
      </c>
      <c r="B29" s="17">
        <v>1.2157838983050848</v>
      </c>
      <c r="C29" s="17">
        <v>1.2475000000000001</v>
      </c>
      <c r="D29" s="17">
        <f t="shared" si="0"/>
        <v>2.5423728813559303</v>
      </c>
      <c r="F29" s="17">
        <v>2.6086956521739131</v>
      </c>
    </row>
    <row r="30" spans="1:6" x14ac:dyDescent="0.3">
      <c r="A30" s="18">
        <v>36</v>
      </c>
      <c r="B30" s="17">
        <v>1.2799163179916317</v>
      </c>
      <c r="C30" s="17">
        <v>1.3299999999999998</v>
      </c>
      <c r="D30" s="17">
        <f t="shared" si="0"/>
        <v>3.7656903765690308</v>
      </c>
      <c r="F30" s="17">
        <v>3.9130434782608701</v>
      </c>
    </row>
    <row r="31" spans="1:6" x14ac:dyDescent="0.3">
      <c r="A31" s="16">
        <v>37</v>
      </c>
      <c r="B31" s="17">
        <v>1.0731681034482758</v>
      </c>
      <c r="C31" s="17">
        <v>1.0825</v>
      </c>
      <c r="D31" s="17">
        <f t="shared" si="0"/>
        <v>0.86206896551724455</v>
      </c>
      <c r="F31" s="17">
        <v>0.86956521739130432</v>
      </c>
    </row>
    <row r="32" spans="1:6" x14ac:dyDescent="0.3">
      <c r="A32" s="18">
        <v>38</v>
      </c>
      <c r="B32" s="17">
        <v>1.1353813559322032</v>
      </c>
      <c r="C32" s="17">
        <v>1.165</v>
      </c>
      <c r="D32" s="17">
        <f t="shared" si="0"/>
        <v>2.5423728813559481</v>
      </c>
      <c r="F32" s="17">
        <v>2.6086956521739131</v>
      </c>
    </row>
    <row r="33" spans="1:6" x14ac:dyDescent="0.3">
      <c r="A33" s="18">
        <v>39</v>
      </c>
      <c r="B33" s="17">
        <v>1.2005230125523012</v>
      </c>
      <c r="C33" s="17">
        <v>1.2475000000000001</v>
      </c>
      <c r="D33" s="17">
        <f t="shared" si="0"/>
        <v>3.7656903765690459</v>
      </c>
      <c r="F33" s="17">
        <v>3.9130434782608701</v>
      </c>
    </row>
    <row r="34" spans="1:6" x14ac:dyDescent="0.3">
      <c r="A34" s="18">
        <v>40</v>
      </c>
      <c r="B34" s="17">
        <v>1.2536885245901639</v>
      </c>
      <c r="C34" s="17">
        <v>1.3299999999999998</v>
      </c>
      <c r="D34" s="17">
        <f t="shared" si="0"/>
        <v>5.7377049180327795</v>
      </c>
      <c r="F34" s="17">
        <v>6.0869565217391308</v>
      </c>
    </row>
    <row r="35" spans="1:6" x14ac:dyDescent="0.3">
      <c r="A35" s="16">
        <v>41</v>
      </c>
      <c r="B35" s="17">
        <v>1.0685622317596566</v>
      </c>
      <c r="C35" s="17">
        <v>1.0825</v>
      </c>
      <c r="D35" s="17">
        <f t="shared" si="0"/>
        <v>1.2875536480686771</v>
      </c>
      <c r="F35" s="17">
        <v>1.3043478260869565</v>
      </c>
    </row>
    <row r="36" spans="1:6" x14ac:dyDescent="0.3">
      <c r="A36" s="18">
        <v>42</v>
      </c>
      <c r="B36" s="17">
        <v>1.1402127659574468</v>
      </c>
      <c r="C36" s="17">
        <v>1.165</v>
      </c>
      <c r="D36" s="17">
        <f t="shared" si="0"/>
        <v>2.1276595744680882</v>
      </c>
      <c r="F36" s="17">
        <v>2.1739130434782608</v>
      </c>
    </row>
    <row r="37" spans="1:6" x14ac:dyDescent="0.3">
      <c r="A37" s="18">
        <v>43</v>
      </c>
      <c r="B37" s="17">
        <v>1.1955208333333334</v>
      </c>
      <c r="C37" s="17">
        <v>1.2475000000000001</v>
      </c>
      <c r="D37" s="17">
        <f t="shared" si="0"/>
        <v>4.1666666666666679</v>
      </c>
      <c r="F37" s="17">
        <v>4.3478260869565215</v>
      </c>
    </row>
    <row r="38" spans="1:6" x14ac:dyDescent="0.3">
      <c r="A38" s="18">
        <v>44</v>
      </c>
      <c r="B38" s="17">
        <v>1.2536885245901639</v>
      </c>
      <c r="C38" s="17">
        <v>1.3299999999999998</v>
      </c>
      <c r="D38" s="17">
        <f t="shared" si="0"/>
        <v>5.7377049180327795</v>
      </c>
      <c r="F38" s="17">
        <v>6.0869565217391308</v>
      </c>
    </row>
    <row r="39" spans="1:6" x14ac:dyDescent="0.3">
      <c r="A39" s="19" t="s">
        <v>1</v>
      </c>
      <c r="B39" s="20">
        <v>1.0778138528138528</v>
      </c>
      <c r="C39" s="20">
        <v>1.0825</v>
      </c>
      <c r="D39" s="20">
        <f t="shared" si="0"/>
        <v>0.43290043290043767</v>
      </c>
      <c r="F39" s="20">
        <v>0.43478260869565216</v>
      </c>
    </row>
    <row r="40" spans="1:6" x14ac:dyDescent="0.3">
      <c r="A40" s="21" t="s">
        <v>2</v>
      </c>
      <c r="B40" s="20">
        <v>1.14508547008547</v>
      </c>
      <c r="C40" s="20">
        <v>1.165</v>
      </c>
      <c r="D40" s="20">
        <f t="shared" si="0"/>
        <v>1.7094017094017184</v>
      </c>
      <c r="F40" s="20">
        <v>1.7391304347826086</v>
      </c>
    </row>
    <row r="41" spans="1:6" x14ac:dyDescent="0.3">
      <c r="A41" s="21" t="s">
        <v>3</v>
      </c>
      <c r="B41" s="20">
        <v>1.2055672268907565</v>
      </c>
      <c r="C41" s="20">
        <v>1.2475000000000001</v>
      </c>
      <c r="D41" s="20">
        <f t="shared" si="0"/>
        <v>3.3613445378151177</v>
      </c>
      <c r="F41" s="20">
        <v>3.4782608695652173</v>
      </c>
    </row>
    <row r="42" spans="1:6" x14ac:dyDescent="0.3">
      <c r="A42" s="21" t="s">
        <v>4</v>
      </c>
      <c r="B42" s="20">
        <v>1.2745833333333332</v>
      </c>
      <c r="C42" s="20">
        <v>1.3299999999999998</v>
      </c>
      <c r="D42" s="20">
        <f t="shared" ref="D42:D78" si="1">100*(C42-B42)/C42</f>
        <v>4.166666666666667</v>
      </c>
      <c r="F42" s="20">
        <v>4.3478260869565215</v>
      </c>
    </row>
    <row r="43" spans="1:6" x14ac:dyDescent="0.3">
      <c r="A43" s="19">
        <v>13</v>
      </c>
      <c r="B43" s="20">
        <v>1.0731681034482758</v>
      </c>
      <c r="C43" s="20">
        <v>1.0825</v>
      </c>
      <c r="D43" s="20">
        <f t="shared" si="1"/>
        <v>0.86206896551724455</v>
      </c>
      <c r="F43" s="20">
        <v>0.86956521739130432</v>
      </c>
    </row>
    <row r="44" spans="1:6" x14ac:dyDescent="0.3">
      <c r="A44" s="21">
        <v>14</v>
      </c>
      <c r="B44" s="20">
        <v>1.1402127659574468</v>
      </c>
      <c r="C44" s="20">
        <v>1.165</v>
      </c>
      <c r="D44" s="20">
        <f t="shared" si="1"/>
        <v>2.1276595744680882</v>
      </c>
      <c r="F44" s="20">
        <v>2.1739130434782608</v>
      </c>
    </row>
    <row r="45" spans="1:6" x14ac:dyDescent="0.3">
      <c r="A45" s="21">
        <v>15</v>
      </c>
      <c r="B45" s="20">
        <v>1.2209574468085107</v>
      </c>
      <c r="C45" s="20">
        <v>1.2475000000000001</v>
      </c>
      <c r="D45" s="20">
        <f t="shared" si="1"/>
        <v>2.1276595744680842</v>
      </c>
      <c r="F45" s="20">
        <v>2.1739130434782608</v>
      </c>
    </row>
    <row r="46" spans="1:6" x14ac:dyDescent="0.3">
      <c r="A46" s="21">
        <v>16</v>
      </c>
      <c r="B46" s="20">
        <v>1.2745833333333332</v>
      </c>
      <c r="C46" s="20">
        <v>1.3299999999999998</v>
      </c>
      <c r="D46" s="20">
        <f t="shared" si="1"/>
        <v>4.166666666666667</v>
      </c>
      <c r="F46" s="20">
        <v>4.3478260869565215</v>
      </c>
    </row>
    <row r="47" spans="1:6" x14ac:dyDescent="0.3">
      <c r="A47" s="21">
        <v>77</v>
      </c>
      <c r="B47" s="20">
        <v>1.0594680851063829</v>
      </c>
      <c r="C47" s="20">
        <v>1.0825</v>
      </c>
      <c r="D47" s="20">
        <f t="shared" si="1"/>
        <v>2.1276595744680935</v>
      </c>
      <c r="F47" s="20">
        <v>2.1739130434782608</v>
      </c>
    </row>
    <row r="48" spans="1:6" x14ac:dyDescent="0.3">
      <c r="A48" s="21">
        <v>78</v>
      </c>
      <c r="B48" s="20">
        <v>1.1164583333333333</v>
      </c>
      <c r="C48" s="20">
        <v>1.165</v>
      </c>
      <c r="D48" s="20">
        <f t="shared" si="1"/>
        <v>4.1666666666666696</v>
      </c>
      <c r="F48" s="20">
        <v>4.3478260869565215</v>
      </c>
    </row>
    <row r="49" spans="1:6" x14ac:dyDescent="0.3">
      <c r="A49" s="21">
        <v>79</v>
      </c>
      <c r="B49" s="20">
        <v>1.1711224489795919</v>
      </c>
      <c r="C49" s="20">
        <v>1.2475000000000001</v>
      </c>
      <c r="D49" s="20">
        <f t="shared" si="1"/>
        <v>6.122448979591832</v>
      </c>
      <c r="F49" s="20">
        <v>6.5217391304347823</v>
      </c>
    </row>
    <row r="50" spans="1:6" x14ac:dyDescent="0.3">
      <c r="A50" s="21">
        <v>80</v>
      </c>
      <c r="B50" s="20">
        <v>1.2235999999999998</v>
      </c>
      <c r="C50" s="20">
        <v>1.3299999999999998</v>
      </c>
      <c r="D50" s="20">
        <f t="shared" si="1"/>
        <v>8.0000000000000036</v>
      </c>
      <c r="F50" s="20">
        <v>8.695652173913043</v>
      </c>
    </row>
    <row r="51" spans="1:6" x14ac:dyDescent="0.3">
      <c r="A51" s="21">
        <v>81</v>
      </c>
      <c r="B51" s="20">
        <v>1.0594680851063829</v>
      </c>
      <c r="C51" s="20">
        <v>1.0825</v>
      </c>
      <c r="D51" s="20">
        <f t="shared" si="1"/>
        <v>2.1276595744680935</v>
      </c>
      <c r="F51" s="20">
        <v>2.1739130434782608</v>
      </c>
    </row>
    <row r="52" spans="1:6" x14ac:dyDescent="0.3">
      <c r="A52" s="21">
        <v>82</v>
      </c>
      <c r="B52" s="20">
        <v>1.1164583333333333</v>
      </c>
      <c r="C52" s="20">
        <v>1.165</v>
      </c>
      <c r="D52" s="20">
        <f t="shared" si="1"/>
        <v>4.1666666666666696</v>
      </c>
      <c r="F52" s="20">
        <v>4.3478260869565215</v>
      </c>
    </row>
    <row r="53" spans="1:6" x14ac:dyDescent="0.3">
      <c r="A53" s="21">
        <v>83</v>
      </c>
      <c r="B53" s="20">
        <v>1.1856404958677687</v>
      </c>
      <c r="C53" s="20">
        <v>1.2475000000000001</v>
      </c>
      <c r="D53" s="20">
        <f t="shared" si="1"/>
        <v>4.9586776859504127</v>
      </c>
      <c r="F53" s="20">
        <v>5.2173913043478262</v>
      </c>
    </row>
    <row r="54" spans="1:6" x14ac:dyDescent="0.3">
      <c r="A54" s="21">
        <v>84</v>
      </c>
      <c r="B54" s="20">
        <v>1.2235999999999998</v>
      </c>
      <c r="C54" s="20">
        <v>1.3299999999999998</v>
      </c>
      <c r="D54" s="20">
        <f t="shared" si="1"/>
        <v>8.0000000000000036</v>
      </c>
      <c r="F54" s="20">
        <v>8.695652173913043</v>
      </c>
    </row>
    <row r="55" spans="1:6" x14ac:dyDescent="0.3">
      <c r="A55" s="21">
        <v>85</v>
      </c>
      <c r="B55" s="20">
        <v>1.0731681034482758</v>
      </c>
      <c r="C55" s="20">
        <v>1.0825</v>
      </c>
      <c r="D55" s="20">
        <f t="shared" si="1"/>
        <v>0.86206896551724455</v>
      </c>
      <c r="F55" s="20">
        <v>0.86956521739130432</v>
      </c>
    </row>
    <row r="56" spans="1:6" x14ac:dyDescent="0.3">
      <c r="A56" s="21">
        <v>86</v>
      </c>
      <c r="B56" s="20">
        <v>1.1402127659574468</v>
      </c>
      <c r="C56" s="20">
        <v>1.165</v>
      </c>
      <c r="D56" s="20">
        <f t="shared" si="1"/>
        <v>2.1276595744680882</v>
      </c>
      <c r="F56" s="20">
        <v>2.1739130434782608</v>
      </c>
    </row>
    <row r="57" spans="1:6" x14ac:dyDescent="0.3">
      <c r="A57" s="21">
        <v>87</v>
      </c>
      <c r="B57" s="20">
        <v>1.2055672268907565</v>
      </c>
      <c r="C57" s="20">
        <v>1.2475000000000001</v>
      </c>
      <c r="D57" s="20">
        <f t="shared" si="1"/>
        <v>3.3613445378151177</v>
      </c>
      <c r="F57" s="20">
        <v>3.4782608695652173</v>
      </c>
    </row>
    <row r="58" spans="1:6" x14ac:dyDescent="0.3">
      <c r="A58" s="21">
        <v>88</v>
      </c>
      <c r="B58" s="20">
        <v>1.2745833333333332</v>
      </c>
      <c r="C58" s="20">
        <v>1.3299999999999998</v>
      </c>
      <c r="D58" s="20">
        <f t="shared" si="1"/>
        <v>4.166666666666667</v>
      </c>
      <c r="F58" s="20">
        <v>4.3478260869565215</v>
      </c>
    </row>
    <row r="59" spans="1:6" x14ac:dyDescent="0.3">
      <c r="A59" s="21">
        <v>89</v>
      </c>
      <c r="B59" s="20">
        <v>1.0778138528138528</v>
      </c>
      <c r="C59" s="20">
        <v>1.0825</v>
      </c>
      <c r="D59" s="20">
        <f t="shared" si="1"/>
        <v>0.43290043290043767</v>
      </c>
      <c r="F59" s="20">
        <v>0.43478260869565216</v>
      </c>
    </row>
    <row r="60" spans="1:6" x14ac:dyDescent="0.3">
      <c r="A60" s="21">
        <v>90</v>
      </c>
      <c r="B60" s="20">
        <v>1.1499999999999999</v>
      </c>
      <c r="C60" s="20">
        <v>1.165</v>
      </c>
      <c r="D60" s="20">
        <f t="shared" si="1"/>
        <v>1.2875536480686802</v>
      </c>
      <c r="F60" s="20">
        <v>1.3043478260869565</v>
      </c>
    </row>
    <row r="61" spans="1:6" x14ac:dyDescent="0.3">
      <c r="A61" s="21">
        <v>91</v>
      </c>
      <c r="B61" s="20">
        <v>1.2209574468085107</v>
      </c>
      <c r="C61" s="20">
        <v>1.2475000000000001</v>
      </c>
      <c r="D61" s="20">
        <f t="shared" si="1"/>
        <v>2.1276595744680842</v>
      </c>
      <c r="F61" s="20">
        <v>2.1739130434782608</v>
      </c>
    </row>
    <row r="62" spans="1:6" x14ac:dyDescent="0.3">
      <c r="A62" s="21">
        <v>92</v>
      </c>
      <c r="B62" s="20">
        <v>1.2852941176470587</v>
      </c>
      <c r="C62" s="20">
        <v>1.3299999999999998</v>
      </c>
      <c r="D62" s="20">
        <f t="shared" si="1"/>
        <v>3.3613445378151243</v>
      </c>
      <c r="F62" s="20">
        <v>3.4782608695652173</v>
      </c>
    </row>
    <row r="63" spans="1:6" x14ac:dyDescent="0.3">
      <c r="A63" s="21">
        <v>93</v>
      </c>
      <c r="B63" s="20">
        <v>1.0685622317596566</v>
      </c>
      <c r="C63" s="20">
        <v>1.0825</v>
      </c>
      <c r="D63" s="20">
        <f t="shared" si="1"/>
        <v>1.2875536480686771</v>
      </c>
      <c r="F63" s="20">
        <v>1.3043478260869565</v>
      </c>
    </row>
    <row r="64" spans="1:6" x14ac:dyDescent="0.3">
      <c r="A64" s="21">
        <v>94</v>
      </c>
      <c r="B64" s="20">
        <v>1.1258403361344538</v>
      </c>
      <c r="C64" s="20">
        <v>1.165</v>
      </c>
      <c r="D64" s="20">
        <f t="shared" si="1"/>
        <v>3.3613445378151292</v>
      </c>
      <c r="F64" s="20">
        <v>3.4782608695652173</v>
      </c>
    </row>
    <row r="65" spans="1:6" x14ac:dyDescent="0.3">
      <c r="A65" s="21">
        <v>95</v>
      </c>
      <c r="B65" s="20">
        <v>1.1955208333333334</v>
      </c>
      <c r="C65" s="20">
        <v>1.2475000000000001</v>
      </c>
      <c r="D65" s="20">
        <f t="shared" si="1"/>
        <v>4.1666666666666679</v>
      </c>
      <c r="F65" s="20">
        <v>4.3478260869565215</v>
      </c>
    </row>
    <row r="66" spans="1:6" x14ac:dyDescent="0.3">
      <c r="A66" s="21">
        <v>96</v>
      </c>
      <c r="B66" s="20">
        <v>1.2640495867768593</v>
      </c>
      <c r="C66" s="20">
        <v>1.3299999999999998</v>
      </c>
      <c r="D66" s="20">
        <f t="shared" si="1"/>
        <v>4.958677685950418</v>
      </c>
      <c r="F66" s="20">
        <v>5.2173913043478262</v>
      </c>
    </row>
    <row r="67" spans="1:6" x14ac:dyDescent="0.3">
      <c r="A67" s="21">
        <v>97</v>
      </c>
      <c r="B67" s="20">
        <v>1.0594680851063829</v>
      </c>
      <c r="C67" s="20">
        <v>1.0825</v>
      </c>
      <c r="D67" s="20">
        <f t="shared" si="1"/>
        <v>2.1276595744680935</v>
      </c>
      <c r="F67" s="20">
        <v>2.1739130434782608</v>
      </c>
    </row>
    <row r="68" spans="1:6" x14ac:dyDescent="0.3">
      <c r="A68" s="21">
        <v>98</v>
      </c>
      <c r="B68" s="20">
        <v>1.1164583333333333</v>
      </c>
      <c r="C68" s="20">
        <v>1.165</v>
      </c>
      <c r="D68" s="20">
        <f t="shared" si="1"/>
        <v>4.1666666666666696</v>
      </c>
      <c r="F68" s="20">
        <v>4.3478260869565215</v>
      </c>
    </row>
    <row r="69" spans="1:6" x14ac:dyDescent="0.3">
      <c r="A69" s="21">
        <v>99</v>
      </c>
      <c r="B69" s="20">
        <v>1.1856404958677687</v>
      </c>
      <c r="C69" s="20">
        <v>1.2475000000000001</v>
      </c>
      <c r="D69" s="20">
        <f t="shared" si="1"/>
        <v>4.9586776859504127</v>
      </c>
      <c r="F69" s="20">
        <v>5.2173913043478262</v>
      </c>
    </row>
    <row r="70" spans="1:6" x14ac:dyDescent="0.3">
      <c r="A70" s="21">
        <v>100</v>
      </c>
      <c r="B70" s="20">
        <v>1.2485714285714284</v>
      </c>
      <c r="C70" s="20">
        <v>1.3299999999999998</v>
      </c>
      <c r="D70" s="20">
        <f t="shared" si="1"/>
        <v>6.1224489795918355</v>
      </c>
      <c r="F70" s="20">
        <v>6.5217391304347823</v>
      </c>
    </row>
    <row r="71" spans="1:6" x14ac:dyDescent="0.3">
      <c r="A71" s="19">
        <v>101</v>
      </c>
      <c r="B71" s="20">
        <v>1.0594680851063829</v>
      </c>
      <c r="C71" s="20">
        <v>1.0825</v>
      </c>
      <c r="D71" s="20">
        <f t="shared" si="1"/>
        <v>2.1276595744680935</v>
      </c>
      <c r="F71" s="20">
        <v>1.2931034482758621</v>
      </c>
    </row>
    <row r="72" spans="1:6" x14ac:dyDescent="0.3">
      <c r="A72" s="21">
        <v>102</v>
      </c>
      <c r="B72" s="20">
        <v>1.1402127659574468</v>
      </c>
      <c r="C72" s="20">
        <v>1.165</v>
      </c>
      <c r="D72" s="20">
        <f t="shared" si="1"/>
        <v>2.1276595744680882</v>
      </c>
      <c r="F72" s="20">
        <v>2.1739130434782608</v>
      </c>
    </row>
    <row r="73" spans="1:6" x14ac:dyDescent="0.3">
      <c r="A73" s="21">
        <v>103</v>
      </c>
      <c r="B73" s="20">
        <v>1.2055672268907565</v>
      </c>
      <c r="C73" s="20">
        <v>1.2475000000000001</v>
      </c>
      <c r="D73" s="20">
        <f t="shared" si="1"/>
        <v>3.3613445378151177</v>
      </c>
      <c r="F73" s="20">
        <v>3.4782608695652173</v>
      </c>
    </row>
    <row r="74" spans="1:6" x14ac:dyDescent="0.3">
      <c r="A74" s="21">
        <v>104</v>
      </c>
      <c r="B74" s="20">
        <v>1.2640495867768593</v>
      </c>
      <c r="C74" s="20">
        <v>1.3299999999999998</v>
      </c>
      <c r="D74" s="20">
        <f t="shared" si="1"/>
        <v>4.958677685950418</v>
      </c>
      <c r="F74" s="20">
        <v>5.2173913043478262</v>
      </c>
    </row>
    <row r="75" spans="1:6" x14ac:dyDescent="0.3">
      <c r="A75" s="19">
        <v>105</v>
      </c>
      <c r="B75" s="20">
        <v>1.0731681034482758</v>
      </c>
      <c r="C75" s="20">
        <v>1.0825</v>
      </c>
      <c r="D75" s="20">
        <f t="shared" si="1"/>
        <v>0.86206896551724455</v>
      </c>
      <c r="F75" s="20">
        <v>0.86956521739130432</v>
      </c>
    </row>
    <row r="76" spans="1:6" x14ac:dyDescent="0.3">
      <c r="A76" s="21">
        <v>106</v>
      </c>
      <c r="B76" s="20">
        <v>1.1402127659574468</v>
      </c>
      <c r="C76" s="20">
        <v>1.165</v>
      </c>
      <c r="D76" s="20">
        <f t="shared" si="1"/>
        <v>2.1276595744680882</v>
      </c>
      <c r="F76" s="20">
        <v>2.1739130434782608</v>
      </c>
    </row>
    <row r="77" spans="1:6" x14ac:dyDescent="0.3">
      <c r="A77" s="21">
        <v>107</v>
      </c>
      <c r="B77" s="20">
        <v>1.1955208333333334</v>
      </c>
      <c r="C77" s="20">
        <v>1.2475000000000001</v>
      </c>
      <c r="D77" s="20">
        <f t="shared" si="1"/>
        <v>4.1666666666666679</v>
      </c>
      <c r="F77" s="20">
        <v>4.3478260869565215</v>
      </c>
    </row>
    <row r="78" spans="1:6" x14ac:dyDescent="0.3">
      <c r="A78" s="21">
        <v>108</v>
      </c>
      <c r="B78" s="20">
        <v>1.2745833333333332</v>
      </c>
      <c r="C78" s="20">
        <v>1.3299999999999998</v>
      </c>
      <c r="D78" s="20">
        <f t="shared" si="1"/>
        <v>4.166666666666667</v>
      </c>
      <c r="F78" s="20">
        <v>4.3478260869565215</v>
      </c>
    </row>
    <row r="79" spans="1:6" x14ac:dyDescent="0.3">
      <c r="A79" s="1" t="s">
        <v>5</v>
      </c>
      <c r="B79">
        <v>1.0778138528138528</v>
      </c>
      <c r="C79">
        <v>1.0825</v>
      </c>
      <c r="D79">
        <f t="shared" ref="D79:D122" si="2">100*(C79-B79)/C79</f>
        <v>0.43290043290043767</v>
      </c>
      <c r="F79">
        <v>0.43478260869565216</v>
      </c>
    </row>
    <row r="80" spans="1:6" x14ac:dyDescent="0.3">
      <c r="A80" s="2" t="s">
        <v>6</v>
      </c>
      <c r="B80">
        <v>1.14508547008547</v>
      </c>
      <c r="C80">
        <v>1.165</v>
      </c>
      <c r="D80">
        <f t="shared" si="2"/>
        <v>1.7094017094017184</v>
      </c>
      <c r="F80">
        <v>1.7391304347826086</v>
      </c>
    </row>
    <row r="81" spans="1:6" x14ac:dyDescent="0.3">
      <c r="A81" s="2" t="s">
        <v>7</v>
      </c>
      <c r="B81">
        <v>1.2157838983050848</v>
      </c>
      <c r="C81">
        <v>1.2475000000000001</v>
      </c>
      <c r="D81">
        <f t="shared" si="2"/>
        <v>2.5423728813559303</v>
      </c>
      <c r="F81">
        <v>2.6086956521739131</v>
      </c>
    </row>
    <row r="82" spans="1:6" x14ac:dyDescent="0.3">
      <c r="A82" s="2" t="s">
        <v>8</v>
      </c>
      <c r="B82">
        <v>1.2907172995780589</v>
      </c>
      <c r="C82">
        <v>1.3299999999999998</v>
      </c>
      <c r="D82">
        <f t="shared" si="2"/>
        <v>2.9535864978902957</v>
      </c>
      <c r="F82">
        <v>3.0434782608695654</v>
      </c>
    </row>
    <row r="83" spans="1:6" x14ac:dyDescent="0.3">
      <c r="A83" s="1" t="s">
        <v>9</v>
      </c>
      <c r="B83">
        <v>1.0778138528138528</v>
      </c>
      <c r="C83">
        <v>1.0825</v>
      </c>
      <c r="D83">
        <f t="shared" si="2"/>
        <v>0.43290043290043767</v>
      </c>
      <c r="F83">
        <v>0.43478260869565216</v>
      </c>
    </row>
    <row r="84" spans="1:6" x14ac:dyDescent="0.3">
      <c r="A84" s="2" t="s">
        <v>10</v>
      </c>
      <c r="B84">
        <v>1.1499999999999999</v>
      </c>
      <c r="C84">
        <v>1.165</v>
      </c>
      <c r="D84">
        <f t="shared" si="2"/>
        <v>1.2875536480686802</v>
      </c>
      <c r="F84">
        <v>1.3043478260869565</v>
      </c>
    </row>
    <row r="85" spans="1:6" x14ac:dyDescent="0.3">
      <c r="A85" s="2" t="s">
        <v>11</v>
      </c>
      <c r="B85">
        <v>1.2157838983050848</v>
      </c>
      <c r="C85">
        <v>1.2475000000000001</v>
      </c>
      <c r="D85">
        <f t="shared" si="2"/>
        <v>2.5423728813559303</v>
      </c>
      <c r="F85">
        <v>2.6086956521739131</v>
      </c>
    </row>
    <row r="86" spans="1:6" x14ac:dyDescent="0.3">
      <c r="A86" s="2" t="s">
        <v>12</v>
      </c>
      <c r="B86">
        <v>1.2852941176470587</v>
      </c>
      <c r="C86">
        <v>1.3299999999999998</v>
      </c>
      <c r="D86">
        <f t="shared" si="2"/>
        <v>3.3613445378151243</v>
      </c>
      <c r="F86">
        <v>3.4782608695652173</v>
      </c>
    </row>
    <row r="87" spans="1:6" x14ac:dyDescent="0.3">
      <c r="A87" s="1">
        <v>17</v>
      </c>
      <c r="B87">
        <v>1.0778138528138528</v>
      </c>
      <c r="C87">
        <v>1.0825</v>
      </c>
      <c r="D87">
        <f t="shared" si="2"/>
        <v>0.43290043290043767</v>
      </c>
      <c r="F87">
        <v>0.43478260869565216</v>
      </c>
    </row>
    <row r="88" spans="1:6" x14ac:dyDescent="0.3">
      <c r="A88" s="2">
        <v>18</v>
      </c>
      <c r="B88">
        <v>1.1599567099567099</v>
      </c>
      <c r="C88">
        <v>1.165</v>
      </c>
      <c r="D88">
        <f t="shared" si="2"/>
        <v>0.43290043290044489</v>
      </c>
      <c r="F88">
        <v>0.43478260869565216</v>
      </c>
    </row>
    <row r="89" spans="1:6" x14ac:dyDescent="0.3">
      <c r="A89" s="2">
        <v>19</v>
      </c>
      <c r="B89">
        <v>1.2209574468085107</v>
      </c>
      <c r="C89">
        <v>1.2475000000000001</v>
      </c>
      <c r="D89">
        <f t="shared" si="2"/>
        <v>2.1276595744680842</v>
      </c>
      <c r="F89">
        <v>2.1739130434782608</v>
      </c>
    </row>
    <row r="90" spans="1:6" x14ac:dyDescent="0.3">
      <c r="A90" s="2">
        <v>20</v>
      </c>
      <c r="B90">
        <v>1.3017021276595744</v>
      </c>
      <c r="C90">
        <v>1.3299999999999998</v>
      </c>
      <c r="D90">
        <f t="shared" si="2"/>
        <v>2.1276595744680806</v>
      </c>
      <c r="F90">
        <v>2.1739130434782608</v>
      </c>
    </row>
    <row r="91" spans="1:6" x14ac:dyDescent="0.3">
      <c r="A91" s="2">
        <v>45</v>
      </c>
      <c r="B91">
        <v>1.0731681034482758</v>
      </c>
      <c r="C91">
        <v>1.0825</v>
      </c>
      <c r="D91">
        <f t="shared" si="2"/>
        <v>0.86206896551724455</v>
      </c>
      <c r="F91">
        <v>0.86956521739130432</v>
      </c>
    </row>
    <row r="92" spans="1:6" x14ac:dyDescent="0.3">
      <c r="A92" s="2">
        <v>46</v>
      </c>
      <c r="B92">
        <v>1.1258403361344538</v>
      </c>
      <c r="C92">
        <v>1.165</v>
      </c>
      <c r="D92">
        <f t="shared" si="2"/>
        <v>3.3613445378151292</v>
      </c>
      <c r="F92">
        <v>3.4782608695652173</v>
      </c>
    </row>
    <row r="93" spans="1:6" x14ac:dyDescent="0.3">
      <c r="A93" s="2">
        <v>47</v>
      </c>
      <c r="B93">
        <v>1.1711224489795919</v>
      </c>
      <c r="C93">
        <v>1.2475000000000001</v>
      </c>
      <c r="D93">
        <f t="shared" si="2"/>
        <v>6.122448979591832</v>
      </c>
      <c r="F93">
        <v>6.5217391304347823</v>
      </c>
    </row>
    <row r="94" spans="1:6" x14ac:dyDescent="0.3">
      <c r="A94" s="2">
        <v>48</v>
      </c>
      <c r="B94">
        <v>1.2138888888888888</v>
      </c>
      <c r="C94">
        <v>1.3299999999999998</v>
      </c>
      <c r="D94">
        <f t="shared" si="2"/>
        <v>8.7301587301587276</v>
      </c>
      <c r="F94">
        <v>9.5652173913043477</v>
      </c>
    </row>
    <row r="95" spans="1:6" x14ac:dyDescent="0.3">
      <c r="A95" s="2">
        <v>49</v>
      </c>
      <c r="B95">
        <v>1.0778138528138528</v>
      </c>
      <c r="C95">
        <v>1.0825</v>
      </c>
      <c r="D95">
        <f t="shared" si="2"/>
        <v>0.43290043290043767</v>
      </c>
      <c r="F95">
        <v>0.43478260869565216</v>
      </c>
    </row>
    <row r="96" spans="1:6" x14ac:dyDescent="0.3">
      <c r="A96" s="2">
        <v>50</v>
      </c>
      <c r="B96">
        <v>1.1258403361344538</v>
      </c>
      <c r="C96">
        <v>1.165</v>
      </c>
      <c r="D96">
        <f t="shared" si="2"/>
        <v>3.3613445378151292</v>
      </c>
      <c r="F96">
        <v>3.4782608695652173</v>
      </c>
    </row>
    <row r="97" spans="1:6" x14ac:dyDescent="0.3">
      <c r="A97" s="2">
        <v>51</v>
      </c>
      <c r="B97">
        <v>1.1955208333333334</v>
      </c>
      <c r="C97">
        <v>1.2475000000000001</v>
      </c>
      <c r="D97">
        <f t="shared" si="2"/>
        <v>4.1666666666666679</v>
      </c>
      <c r="F97">
        <v>4.3478260869565215</v>
      </c>
    </row>
    <row r="98" spans="1:6" x14ac:dyDescent="0.3">
      <c r="A98" s="2">
        <v>52</v>
      </c>
      <c r="B98">
        <v>1.2334677419354838</v>
      </c>
      <c r="C98">
        <v>1.3299999999999998</v>
      </c>
      <c r="D98">
        <f t="shared" si="2"/>
        <v>7.2580645161290267</v>
      </c>
      <c r="F98">
        <v>7.8260869565217401</v>
      </c>
    </row>
    <row r="99" spans="1:6" x14ac:dyDescent="0.3">
      <c r="A99" s="2">
        <v>53</v>
      </c>
      <c r="B99">
        <v>1.0778138528138528</v>
      </c>
      <c r="C99">
        <v>1.0825</v>
      </c>
      <c r="D99">
        <f t="shared" si="2"/>
        <v>0.43290043290043767</v>
      </c>
      <c r="F99">
        <v>0.43478260869565216</v>
      </c>
    </row>
    <row r="100" spans="1:6" x14ac:dyDescent="0.3">
      <c r="A100" s="2">
        <v>54</v>
      </c>
      <c r="B100">
        <v>1.1402127659574468</v>
      </c>
      <c r="C100">
        <v>1.165</v>
      </c>
      <c r="D100">
        <f t="shared" si="2"/>
        <v>2.1276595744680882</v>
      </c>
      <c r="F100">
        <v>2.1739130434782608</v>
      </c>
    </row>
    <row r="101" spans="1:6" x14ac:dyDescent="0.3">
      <c r="A101" s="2">
        <v>55</v>
      </c>
      <c r="B101">
        <v>1.1955208333333334</v>
      </c>
      <c r="C101">
        <v>1.2475000000000001</v>
      </c>
      <c r="D101">
        <f t="shared" si="2"/>
        <v>4.1666666666666679</v>
      </c>
      <c r="F101">
        <v>4.3478260869565215</v>
      </c>
    </row>
    <row r="102" spans="1:6" x14ac:dyDescent="0.3">
      <c r="A102" s="2">
        <v>56</v>
      </c>
      <c r="B102">
        <v>1.2745833333333332</v>
      </c>
      <c r="C102">
        <v>1.3299999999999998</v>
      </c>
      <c r="D102">
        <f t="shared" si="2"/>
        <v>4.166666666666667</v>
      </c>
      <c r="F102">
        <v>4.3478260869565215</v>
      </c>
    </row>
    <row r="103" spans="1:6" x14ac:dyDescent="0.3">
      <c r="A103" s="2">
        <v>57</v>
      </c>
      <c r="B103">
        <v>1.0778138528138528</v>
      </c>
      <c r="C103">
        <v>1.0825</v>
      </c>
      <c r="D103">
        <f t="shared" si="2"/>
        <v>0.43290043290043767</v>
      </c>
      <c r="F103">
        <v>0.43478260869565216</v>
      </c>
    </row>
    <row r="104" spans="1:6" x14ac:dyDescent="0.3">
      <c r="A104" s="2">
        <v>58</v>
      </c>
      <c r="B104">
        <v>1.1549568965517241</v>
      </c>
      <c r="C104">
        <v>1.165</v>
      </c>
      <c r="D104">
        <f t="shared" si="2"/>
        <v>0.86206896551725054</v>
      </c>
      <c r="F104">
        <v>0.86956521739130432</v>
      </c>
    </row>
    <row r="105" spans="1:6" x14ac:dyDescent="0.3">
      <c r="A105" s="2">
        <v>59</v>
      </c>
      <c r="B105">
        <v>1.2209574468085107</v>
      </c>
      <c r="C105">
        <v>1.2475000000000001</v>
      </c>
      <c r="D105">
        <f t="shared" si="2"/>
        <v>2.1276595744680842</v>
      </c>
      <c r="F105">
        <v>2.1739130434782608</v>
      </c>
    </row>
    <row r="106" spans="1:6" x14ac:dyDescent="0.3">
      <c r="A106" s="2">
        <v>60</v>
      </c>
      <c r="B106">
        <v>1.3017021276595744</v>
      </c>
      <c r="C106">
        <v>1.3299999999999998</v>
      </c>
      <c r="D106">
        <f t="shared" si="2"/>
        <v>2.1276595744680806</v>
      </c>
      <c r="F106">
        <v>2.1739130434782608</v>
      </c>
    </row>
    <row r="107" spans="1:6" x14ac:dyDescent="0.3">
      <c r="A107" s="2">
        <v>61</v>
      </c>
      <c r="B107">
        <v>1.0685622317596566</v>
      </c>
      <c r="C107">
        <v>1.0825</v>
      </c>
      <c r="D107">
        <f t="shared" si="2"/>
        <v>1.2875536480686771</v>
      </c>
      <c r="F107">
        <v>1.3043478260869565</v>
      </c>
    </row>
    <row r="108" spans="1:6" x14ac:dyDescent="0.3">
      <c r="A108" s="2">
        <v>62</v>
      </c>
      <c r="B108">
        <v>1.1258403361344538</v>
      </c>
      <c r="C108">
        <v>1.165</v>
      </c>
      <c r="D108">
        <f t="shared" si="2"/>
        <v>3.3613445378151292</v>
      </c>
      <c r="F108">
        <v>3.4782608695652173</v>
      </c>
    </row>
    <row r="109" spans="1:6" x14ac:dyDescent="0.3">
      <c r="A109" s="2">
        <v>63</v>
      </c>
      <c r="B109">
        <v>1.1955208333333334</v>
      </c>
      <c r="C109">
        <v>1.2475000000000001</v>
      </c>
      <c r="D109">
        <f t="shared" si="2"/>
        <v>4.1666666666666679</v>
      </c>
      <c r="F109">
        <v>4.3478260869565215</v>
      </c>
    </row>
    <row r="110" spans="1:6" x14ac:dyDescent="0.3">
      <c r="A110" s="2">
        <v>64</v>
      </c>
      <c r="B110">
        <v>1.2640495867768593</v>
      </c>
      <c r="C110">
        <v>1.3299999999999998</v>
      </c>
      <c r="D110">
        <f t="shared" si="2"/>
        <v>4.958677685950418</v>
      </c>
      <c r="F110">
        <v>5.2173913043478262</v>
      </c>
    </row>
    <row r="111" spans="1:6" x14ac:dyDescent="0.3">
      <c r="A111" s="2">
        <v>65</v>
      </c>
      <c r="B111">
        <v>1.0594680851063829</v>
      </c>
      <c r="C111">
        <v>1.0825</v>
      </c>
      <c r="D111">
        <f t="shared" si="2"/>
        <v>2.1276595744680935</v>
      </c>
      <c r="F111">
        <v>2.1739130434782608</v>
      </c>
    </row>
    <row r="112" spans="1:6" x14ac:dyDescent="0.3">
      <c r="A112" s="2">
        <v>66</v>
      </c>
      <c r="B112">
        <v>1.1164583333333333</v>
      </c>
      <c r="C112">
        <v>1.165</v>
      </c>
      <c r="D112">
        <f t="shared" si="2"/>
        <v>4.1666666666666696</v>
      </c>
      <c r="F112">
        <v>4.3478260869565215</v>
      </c>
    </row>
    <row r="113" spans="1:6" x14ac:dyDescent="0.3">
      <c r="A113" s="2">
        <v>67</v>
      </c>
      <c r="B113">
        <v>1.1711224489795919</v>
      </c>
      <c r="C113">
        <v>1.2475000000000001</v>
      </c>
      <c r="D113">
        <f t="shared" si="2"/>
        <v>6.122448979591832</v>
      </c>
      <c r="F113">
        <v>6.5217391304347823</v>
      </c>
    </row>
    <row r="114" spans="1:6" x14ac:dyDescent="0.3">
      <c r="A114" s="2">
        <v>68</v>
      </c>
      <c r="B114">
        <v>1.2434959349593495</v>
      </c>
      <c r="C114">
        <v>1.3299999999999998</v>
      </c>
      <c r="D114">
        <f t="shared" si="2"/>
        <v>6.5040650406504019</v>
      </c>
      <c r="F114">
        <v>6.9565217391304346</v>
      </c>
    </row>
    <row r="115" spans="1:6" x14ac:dyDescent="0.3">
      <c r="A115" s="1">
        <v>69</v>
      </c>
      <c r="B115">
        <v>1.0778138528138528</v>
      </c>
      <c r="C115">
        <v>1.0825</v>
      </c>
      <c r="D115">
        <f t="shared" si="2"/>
        <v>0.43290043290043767</v>
      </c>
      <c r="F115">
        <v>0.43478260869565216</v>
      </c>
    </row>
    <row r="116" spans="1:6" x14ac:dyDescent="0.3">
      <c r="A116" s="2">
        <v>70</v>
      </c>
      <c r="B116">
        <v>1.1499999999999999</v>
      </c>
      <c r="C116">
        <v>1.165</v>
      </c>
      <c r="D116">
        <f t="shared" si="2"/>
        <v>1.2875536480686802</v>
      </c>
      <c r="F116">
        <v>1.3043478260869565</v>
      </c>
    </row>
    <row r="117" spans="1:6" x14ac:dyDescent="0.3">
      <c r="A117" s="2">
        <v>71</v>
      </c>
      <c r="B117">
        <v>1.2314377682403435</v>
      </c>
      <c r="C117">
        <v>1.2475000000000001</v>
      </c>
      <c r="D117">
        <f t="shared" si="2"/>
        <v>1.2875536480686651</v>
      </c>
      <c r="F117">
        <v>1.3043478260869565</v>
      </c>
    </row>
    <row r="118" spans="1:6" x14ac:dyDescent="0.3">
      <c r="A118" s="2">
        <v>72</v>
      </c>
      <c r="B118">
        <v>1.3017021276595744</v>
      </c>
      <c r="C118">
        <v>1.3299999999999998</v>
      </c>
      <c r="D118">
        <f t="shared" si="2"/>
        <v>2.1276595744680806</v>
      </c>
      <c r="F118">
        <v>2.1739130434782608</v>
      </c>
    </row>
    <row r="119" spans="1:6" x14ac:dyDescent="0.3">
      <c r="A119" s="1">
        <v>73</v>
      </c>
      <c r="B119">
        <v>1.0731681034482758</v>
      </c>
      <c r="C119">
        <v>1.0825</v>
      </c>
      <c r="D119">
        <f t="shared" si="2"/>
        <v>0.86206896551724455</v>
      </c>
      <c r="F119">
        <v>0.86956521739130432</v>
      </c>
    </row>
    <row r="120" spans="1:6" x14ac:dyDescent="0.3">
      <c r="A120" s="2">
        <v>74</v>
      </c>
      <c r="B120">
        <v>1.1499999999999999</v>
      </c>
      <c r="C120">
        <v>1.165</v>
      </c>
      <c r="D120">
        <f t="shared" si="2"/>
        <v>1.2875536480686802</v>
      </c>
      <c r="F120">
        <v>1.3043478260869565</v>
      </c>
    </row>
    <row r="121" spans="1:6" x14ac:dyDescent="0.3">
      <c r="A121" s="2">
        <v>75</v>
      </c>
      <c r="B121">
        <v>1.2261752136752138</v>
      </c>
      <c r="C121">
        <v>1.2475000000000001</v>
      </c>
      <c r="D121">
        <f t="shared" si="2"/>
        <v>1.7094017094017069</v>
      </c>
      <c r="F121">
        <v>1.7391304347826086</v>
      </c>
    </row>
    <row r="122" spans="1:6" x14ac:dyDescent="0.3">
      <c r="A122" s="2">
        <v>76</v>
      </c>
      <c r="B122">
        <v>1.296186440677966</v>
      </c>
      <c r="C122">
        <v>1.3299999999999998</v>
      </c>
      <c r="D122">
        <f t="shared" si="2"/>
        <v>2.5423728813559321</v>
      </c>
      <c r="F122">
        <v>2.6086956521739131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9C92E-5706-4E9D-95E8-DEF58ADA3832}">
  <dimension ref="A1:F38"/>
  <sheetViews>
    <sheetView zoomScale="85" zoomScaleNormal="85" workbookViewId="0">
      <selection activeCell="H7" sqref="H7"/>
    </sheetView>
  </sheetViews>
  <sheetFormatPr defaultRowHeight="14.4" x14ac:dyDescent="0.3"/>
  <cols>
    <col min="1" max="1" width="3.88671875" bestFit="1" customWidth="1"/>
    <col min="2" max="2" width="7.44140625" bestFit="1" customWidth="1"/>
    <col min="3" max="3" width="4.5546875" bestFit="1" customWidth="1"/>
    <col min="4" max="4" width="16.33203125" bestFit="1" customWidth="1"/>
    <col min="5" max="5" width="14.88671875" bestFit="1" customWidth="1"/>
  </cols>
  <sheetData>
    <row r="1" spans="1:6" x14ac:dyDescent="0.3">
      <c r="A1" s="4" t="s">
        <v>0</v>
      </c>
      <c r="B1" s="4" t="s">
        <v>16</v>
      </c>
      <c r="C1" s="4"/>
      <c r="D1" s="4" t="s">
        <v>13</v>
      </c>
      <c r="E1" s="4" t="s">
        <v>15</v>
      </c>
    </row>
    <row r="2" spans="1:6" x14ac:dyDescent="0.3">
      <c r="A2" s="4"/>
      <c r="B2" s="4" t="s">
        <v>18</v>
      </c>
      <c r="C2" s="4" t="s">
        <v>17</v>
      </c>
      <c r="D2" s="4" t="s">
        <v>14</v>
      </c>
      <c r="E2" s="4" t="s">
        <v>14</v>
      </c>
    </row>
    <row r="3" spans="1:6" x14ac:dyDescent="0.3">
      <c r="A3" s="4">
        <v>1</v>
      </c>
      <c r="B3" s="5">
        <v>8.6206896551724137E-3</v>
      </c>
      <c r="C3" s="8">
        <f>B3*100</f>
        <v>0.86206896551724133</v>
      </c>
      <c r="D3" s="6">
        <v>1.0731681034482758</v>
      </c>
      <c r="E3" s="6">
        <v>1.0825</v>
      </c>
      <c r="F3">
        <f>(D3-E3)/E3</f>
        <v>-8.6206896551724449E-3</v>
      </c>
    </row>
    <row r="4" spans="1:6" x14ac:dyDescent="0.3">
      <c r="A4" s="4">
        <v>2</v>
      </c>
      <c r="B4" s="5">
        <v>2.1276595744680851E-2</v>
      </c>
      <c r="C4" s="8">
        <f t="shared" ref="C4:C38" si="0">B4*100</f>
        <v>2.1276595744680851</v>
      </c>
      <c r="D4" s="6">
        <v>1.1402127659574468</v>
      </c>
      <c r="E4" s="6">
        <v>1.165</v>
      </c>
      <c r="F4">
        <f t="shared" ref="F4:F38" si="1">(D4-E4)/E4</f>
        <v>-2.1276595744680882E-2</v>
      </c>
    </row>
    <row r="5" spans="1:6" x14ac:dyDescent="0.3">
      <c r="A5" s="4">
        <v>3</v>
      </c>
      <c r="B5" s="5">
        <v>3.3613445378151259E-2</v>
      </c>
      <c r="C5" s="8">
        <f t="shared" si="0"/>
        <v>3.3613445378151261</v>
      </c>
      <c r="D5" s="6">
        <v>1.2055672268907565</v>
      </c>
      <c r="E5" s="6">
        <v>1.2475000000000001</v>
      </c>
      <c r="F5">
        <f t="shared" si="1"/>
        <v>-3.3613445378151176E-2</v>
      </c>
    </row>
    <row r="6" spans="1:6" x14ac:dyDescent="0.3">
      <c r="A6" s="4">
        <v>4</v>
      </c>
      <c r="B6" s="5">
        <v>4.9586776859504134E-2</v>
      </c>
      <c r="C6" s="8">
        <f t="shared" si="0"/>
        <v>4.9586776859504136</v>
      </c>
      <c r="D6" s="6">
        <v>1.2640495867768593</v>
      </c>
      <c r="E6" s="6">
        <v>1.3299999999999998</v>
      </c>
      <c r="F6">
        <f t="shared" si="1"/>
        <v>-4.9586776859504175E-2</v>
      </c>
    </row>
    <row r="7" spans="1:6" x14ac:dyDescent="0.3">
      <c r="A7" s="4">
        <v>5</v>
      </c>
      <c r="B7" s="5">
        <v>1.2875536480686695E-2</v>
      </c>
      <c r="C7" s="8">
        <f t="shared" si="0"/>
        <v>1.2875536480686696</v>
      </c>
      <c r="D7" s="6">
        <v>1.0731681034482758</v>
      </c>
      <c r="E7" s="6">
        <v>1.0825</v>
      </c>
      <c r="F7">
        <f t="shared" si="1"/>
        <v>-8.6206896551724449E-3</v>
      </c>
    </row>
    <row r="8" spans="1:6" x14ac:dyDescent="0.3">
      <c r="A8" s="4">
        <v>6</v>
      </c>
      <c r="B8" s="5">
        <v>3.3613445378151259E-2</v>
      </c>
      <c r="C8" s="8">
        <f t="shared" si="0"/>
        <v>3.3613445378151261</v>
      </c>
      <c r="D8" s="6">
        <v>1.1258403361344538</v>
      </c>
      <c r="E8" s="6">
        <v>1.165</v>
      </c>
      <c r="F8">
        <f t="shared" si="1"/>
        <v>-3.3613445378151294E-2</v>
      </c>
    </row>
    <row r="9" spans="1:6" x14ac:dyDescent="0.3">
      <c r="A9" s="4">
        <v>7</v>
      </c>
      <c r="B9" s="5">
        <v>4.1666666666666664E-2</v>
      </c>
      <c r="C9" s="8">
        <f t="shared" si="0"/>
        <v>4.1666666666666661</v>
      </c>
      <c r="D9" s="6">
        <v>1.1955208333333334</v>
      </c>
      <c r="E9" s="6">
        <v>1.2475000000000001</v>
      </c>
      <c r="F9">
        <f t="shared" si="1"/>
        <v>-4.1666666666666678E-2</v>
      </c>
    </row>
    <row r="10" spans="1:6" x14ac:dyDescent="0.3">
      <c r="A10" s="4">
        <v>8</v>
      </c>
      <c r="B10" s="5">
        <v>6.1224489795918366E-2</v>
      </c>
      <c r="C10" s="8">
        <f t="shared" si="0"/>
        <v>6.1224489795918364</v>
      </c>
      <c r="D10" s="6">
        <v>1.2485714285714284</v>
      </c>
      <c r="E10" s="6">
        <v>1.3299999999999998</v>
      </c>
      <c r="F10">
        <f t="shared" si="1"/>
        <v>-6.1224489795918359E-2</v>
      </c>
    </row>
    <row r="11" spans="1:6" x14ac:dyDescent="0.3">
      <c r="A11" s="4">
        <v>9</v>
      </c>
      <c r="B11" s="5">
        <v>2.1276595744680851E-2</v>
      </c>
      <c r="C11" s="8">
        <f t="shared" si="0"/>
        <v>2.1276595744680851</v>
      </c>
      <c r="D11" s="6">
        <v>1.0594680851063829</v>
      </c>
      <c r="E11" s="6">
        <v>1.0825</v>
      </c>
      <c r="F11">
        <f t="shared" si="1"/>
        <v>-2.1276595744680934E-2</v>
      </c>
    </row>
    <row r="12" spans="1:6" x14ac:dyDescent="0.3">
      <c r="A12" s="4">
        <v>10</v>
      </c>
      <c r="B12" s="5">
        <v>4.1666666666666664E-2</v>
      </c>
      <c r="C12" s="8">
        <f t="shared" si="0"/>
        <v>4.1666666666666661</v>
      </c>
      <c r="D12" s="6">
        <v>1.1164583333333333</v>
      </c>
      <c r="E12" s="6">
        <v>1.165</v>
      </c>
      <c r="F12">
        <f t="shared" si="1"/>
        <v>-4.1666666666666699E-2</v>
      </c>
    </row>
    <row r="13" spans="1:6" x14ac:dyDescent="0.3">
      <c r="A13" s="4">
        <v>11</v>
      </c>
      <c r="B13" s="5">
        <v>4.9586776859504134E-2</v>
      </c>
      <c r="C13" s="8">
        <f t="shared" si="0"/>
        <v>4.9586776859504136</v>
      </c>
      <c r="D13" s="6">
        <v>1.1856404958677687</v>
      </c>
      <c r="E13" s="6">
        <v>1.2475000000000001</v>
      </c>
      <c r="F13">
        <f t="shared" si="1"/>
        <v>-4.9586776859504127E-2</v>
      </c>
    </row>
    <row r="14" spans="1:6" x14ac:dyDescent="0.3">
      <c r="A14" s="4">
        <v>12</v>
      </c>
      <c r="B14" s="5">
        <v>7.2580645161290328E-2</v>
      </c>
      <c r="C14" s="8">
        <f t="shared" si="0"/>
        <v>7.2580645161290329</v>
      </c>
      <c r="D14" s="6">
        <v>1.2334677419354838</v>
      </c>
      <c r="E14" s="6">
        <v>1.3299999999999998</v>
      </c>
      <c r="F14">
        <f t="shared" si="1"/>
        <v>-7.2580645161290258E-2</v>
      </c>
    </row>
    <row r="15" spans="1:6" x14ac:dyDescent="0.3">
      <c r="A15" s="4">
        <v>21</v>
      </c>
      <c r="B15" s="5">
        <v>1.2875536480686695E-2</v>
      </c>
      <c r="C15" s="8">
        <f t="shared" si="0"/>
        <v>1.2875536480686696</v>
      </c>
      <c r="D15" s="6">
        <v>1.0685622317596566</v>
      </c>
      <c r="E15" s="6">
        <v>1.0825</v>
      </c>
      <c r="F15">
        <f t="shared" si="1"/>
        <v>-1.287553648068677E-2</v>
      </c>
    </row>
    <row r="16" spans="1:6" x14ac:dyDescent="0.3">
      <c r="A16" s="4">
        <v>22</v>
      </c>
      <c r="B16" s="5">
        <v>4.1666666666666664E-2</v>
      </c>
      <c r="C16" s="8">
        <f t="shared" si="0"/>
        <v>4.1666666666666661</v>
      </c>
      <c r="D16" s="6">
        <v>1.1164583333333333</v>
      </c>
      <c r="E16" s="6">
        <v>1.165</v>
      </c>
      <c r="F16">
        <f t="shared" si="1"/>
        <v>-4.1666666666666699E-2</v>
      </c>
    </row>
    <row r="17" spans="1:6" x14ac:dyDescent="0.3">
      <c r="A17" s="4">
        <v>23</v>
      </c>
      <c r="B17" s="5">
        <v>7.2580645161290328E-2</v>
      </c>
      <c r="C17" s="8">
        <f t="shared" si="0"/>
        <v>7.2580645161290329</v>
      </c>
      <c r="D17" s="6">
        <v>1.1569556451612903</v>
      </c>
      <c r="E17" s="6">
        <v>1.2475000000000001</v>
      </c>
      <c r="F17">
        <f t="shared" si="1"/>
        <v>-7.2580645161290341E-2</v>
      </c>
    </row>
    <row r="18" spans="1:6" x14ac:dyDescent="0.3">
      <c r="A18" s="4">
        <v>24</v>
      </c>
      <c r="B18" s="5">
        <v>0.08</v>
      </c>
      <c r="C18" s="8">
        <f t="shared" si="0"/>
        <v>8</v>
      </c>
      <c r="D18" s="6">
        <v>1.2235999999999998</v>
      </c>
      <c r="E18" s="6">
        <v>1.3299999999999998</v>
      </c>
      <c r="F18">
        <f t="shared" si="1"/>
        <v>-8.0000000000000043E-2</v>
      </c>
    </row>
    <row r="19" spans="1:6" x14ac:dyDescent="0.3">
      <c r="A19" s="4">
        <v>25</v>
      </c>
      <c r="B19" s="5">
        <v>3.3613445378151259E-2</v>
      </c>
      <c r="C19" s="8">
        <f t="shared" si="0"/>
        <v>3.3613445378151261</v>
      </c>
      <c r="D19" s="6">
        <v>1.0461134453781513</v>
      </c>
      <c r="E19" s="6">
        <v>1.0825</v>
      </c>
      <c r="F19">
        <f t="shared" si="1"/>
        <v>-3.3613445378151224E-2</v>
      </c>
    </row>
    <row r="20" spans="1:6" x14ac:dyDescent="0.3">
      <c r="A20" s="4">
        <v>26</v>
      </c>
      <c r="B20" s="5">
        <v>6.1224489795918366E-2</v>
      </c>
      <c r="C20" s="8">
        <f t="shared" si="0"/>
        <v>6.1224489795918364</v>
      </c>
      <c r="D20" s="6">
        <v>1.093673469387755</v>
      </c>
      <c r="E20" s="6">
        <v>1.165</v>
      </c>
      <c r="F20">
        <f t="shared" si="1"/>
        <v>-6.1224489795918477E-2</v>
      </c>
    </row>
    <row r="21" spans="1:6" x14ac:dyDescent="0.3">
      <c r="A21" s="4">
        <v>27</v>
      </c>
      <c r="B21" s="5">
        <v>0.08</v>
      </c>
      <c r="C21" s="8">
        <f t="shared" si="0"/>
        <v>8</v>
      </c>
      <c r="D21" s="6">
        <v>1.1476999999999999</v>
      </c>
      <c r="E21" s="6">
        <v>1.2475000000000001</v>
      </c>
      <c r="F21">
        <f t="shared" si="1"/>
        <v>-8.0000000000000085E-2</v>
      </c>
    </row>
    <row r="22" spans="1:6" x14ac:dyDescent="0.3">
      <c r="A22" s="4">
        <v>28</v>
      </c>
      <c r="B22" s="5">
        <v>8.7301587301587297E-2</v>
      </c>
      <c r="C22" s="8">
        <f t="shared" si="0"/>
        <v>8.7301587301587293</v>
      </c>
      <c r="D22" s="6">
        <v>1.2138888888888888</v>
      </c>
      <c r="E22" s="6">
        <v>1.3299999999999998</v>
      </c>
      <c r="F22">
        <f t="shared" si="1"/>
        <v>-8.7301587301587269E-2</v>
      </c>
    </row>
    <row r="23" spans="1:6" x14ac:dyDescent="0.3">
      <c r="A23" s="4">
        <v>29</v>
      </c>
      <c r="B23" s="5">
        <v>8.6206896551724137E-3</v>
      </c>
      <c r="C23" s="8">
        <f t="shared" si="0"/>
        <v>0.86206896551724133</v>
      </c>
      <c r="D23" s="6">
        <v>1.0731681034482758</v>
      </c>
      <c r="E23" s="6">
        <v>1.0825</v>
      </c>
      <c r="F23">
        <f t="shared" si="1"/>
        <v>-8.6206896551724449E-3</v>
      </c>
    </row>
    <row r="24" spans="1:6" x14ac:dyDescent="0.3">
      <c r="A24" s="4">
        <v>30</v>
      </c>
      <c r="B24" s="5">
        <v>2.1276595744680851E-2</v>
      </c>
      <c r="C24" s="8">
        <f t="shared" si="0"/>
        <v>2.1276595744680851</v>
      </c>
      <c r="D24" s="6">
        <v>1.1402127659574468</v>
      </c>
      <c r="E24" s="6">
        <v>1.165</v>
      </c>
      <c r="F24">
        <f t="shared" si="1"/>
        <v>-2.1276595744680882E-2</v>
      </c>
    </row>
    <row r="25" spans="1:6" x14ac:dyDescent="0.3">
      <c r="A25" s="4">
        <v>31</v>
      </c>
      <c r="B25" s="5">
        <v>3.3613445378151259E-2</v>
      </c>
      <c r="C25" s="8">
        <f t="shared" si="0"/>
        <v>3.3613445378151261</v>
      </c>
      <c r="D25" s="6">
        <v>1.2055672268907565</v>
      </c>
      <c r="E25" s="6">
        <v>1.2475000000000001</v>
      </c>
      <c r="F25">
        <f t="shared" si="1"/>
        <v>-3.3613445378151176E-2</v>
      </c>
    </row>
    <row r="26" spans="1:6" x14ac:dyDescent="0.3">
      <c r="A26" s="4">
        <v>32</v>
      </c>
      <c r="B26" s="5">
        <v>4.1666666666666664E-2</v>
      </c>
      <c r="C26" s="8">
        <f t="shared" si="0"/>
        <v>4.1666666666666661</v>
      </c>
      <c r="D26" s="6">
        <v>1.2745833333333332</v>
      </c>
      <c r="E26" s="6">
        <v>1.3299999999999998</v>
      </c>
      <c r="F26">
        <f t="shared" si="1"/>
        <v>-4.1666666666666671E-2</v>
      </c>
    </row>
    <row r="27" spans="1:6" x14ac:dyDescent="0.3">
      <c r="A27" s="4">
        <v>33</v>
      </c>
      <c r="B27" s="5">
        <v>8.6206896551724137E-3</v>
      </c>
      <c r="C27" s="8">
        <f t="shared" si="0"/>
        <v>0.86206896551724133</v>
      </c>
      <c r="D27" s="6">
        <v>1.0731681034482758</v>
      </c>
      <c r="E27" s="6">
        <v>1.0825</v>
      </c>
      <c r="F27">
        <f t="shared" si="1"/>
        <v>-8.6206896551724449E-3</v>
      </c>
    </row>
    <row r="28" spans="1:6" x14ac:dyDescent="0.3">
      <c r="A28" s="4">
        <v>34</v>
      </c>
      <c r="B28" s="5">
        <v>1.7094017094017096E-2</v>
      </c>
      <c r="C28" s="8">
        <f t="shared" si="0"/>
        <v>1.7094017094017095</v>
      </c>
      <c r="D28" s="6">
        <v>1.14508547008547</v>
      </c>
      <c r="E28" s="6">
        <v>1.165</v>
      </c>
      <c r="F28">
        <f t="shared" si="1"/>
        <v>-1.7094017094017186E-2</v>
      </c>
    </row>
    <row r="29" spans="1:6" x14ac:dyDescent="0.3">
      <c r="A29" s="4">
        <v>35</v>
      </c>
      <c r="B29" s="5">
        <v>2.5423728813559324E-2</v>
      </c>
      <c r="C29" s="8">
        <f t="shared" si="0"/>
        <v>2.5423728813559325</v>
      </c>
      <c r="D29" s="6">
        <v>1.2157838983050848</v>
      </c>
      <c r="E29" s="6">
        <v>1.2475000000000001</v>
      </c>
      <c r="F29">
        <f t="shared" si="1"/>
        <v>-2.5423728813559303E-2</v>
      </c>
    </row>
    <row r="30" spans="1:6" x14ac:dyDescent="0.3">
      <c r="A30" s="4">
        <v>36</v>
      </c>
      <c r="B30" s="5">
        <v>3.7656903765690378E-2</v>
      </c>
      <c r="C30" s="8">
        <f t="shared" si="0"/>
        <v>3.7656903765690379</v>
      </c>
      <c r="D30" s="6">
        <v>1.2799163179916317</v>
      </c>
      <c r="E30" s="6">
        <v>1.3299999999999998</v>
      </c>
      <c r="F30">
        <f t="shared" si="1"/>
        <v>-3.7656903765690308E-2</v>
      </c>
    </row>
    <row r="31" spans="1:6" x14ac:dyDescent="0.3">
      <c r="A31" s="4">
        <v>37</v>
      </c>
      <c r="B31" s="5">
        <v>8.6206896551724137E-3</v>
      </c>
      <c r="C31" s="8">
        <f t="shared" si="0"/>
        <v>0.86206896551724133</v>
      </c>
      <c r="D31" s="6">
        <v>1.0731681034482758</v>
      </c>
      <c r="E31" s="6">
        <v>1.0825</v>
      </c>
      <c r="F31">
        <f t="shared" si="1"/>
        <v>-8.6206896551724449E-3</v>
      </c>
    </row>
    <row r="32" spans="1:6" x14ac:dyDescent="0.3">
      <c r="A32" s="4">
        <v>38</v>
      </c>
      <c r="B32" s="5">
        <v>2.5423728813559324E-2</v>
      </c>
      <c r="C32" s="8">
        <f t="shared" si="0"/>
        <v>2.5423728813559325</v>
      </c>
      <c r="D32" s="6">
        <v>1.1353813559322032</v>
      </c>
      <c r="E32" s="6">
        <v>1.165</v>
      </c>
      <c r="F32">
        <f t="shared" si="1"/>
        <v>-2.542372881355948E-2</v>
      </c>
    </row>
    <row r="33" spans="1:6" x14ac:dyDescent="0.3">
      <c r="A33" s="4">
        <v>39</v>
      </c>
      <c r="B33" s="5">
        <v>3.7656903765690378E-2</v>
      </c>
      <c r="C33" s="8">
        <f t="shared" si="0"/>
        <v>3.7656903765690379</v>
      </c>
      <c r="D33" s="6">
        <v>1.2005230125523012</v>
      </c>
      <c r="E33" s="6">
        <v>1.2475000000000001</v>
      </c>
      <c r="F33">
        <f t="shared" si="1"/>
        <v>-3.7656903765690461E-2</v>
      </c>
    </row>
    <row r="34" spans="1:6" x14ac:dyDescent="0.3">
      <c r="A34" s="4">
        <v>40</v>
      </c>
      <c r="B34" s="5">
        <v>5.737704918032787E-2</v>
      </c>
      <c r="C34" s="8">
        <f t="shared" si="0"/>
        <v>5.7377049180327866</v>
      </c>
      <c r="D34" s="6">
        <v>1.2536885245901639</v>
      </c>
      <c r="E34" s="6">
        <v>1.3299999999999998</v>
      </c>
      <c r="F34">
        <f t="shared" si="1"/>
        <v>-5.7377049180327794E-2</v>
      </c>
    </row>
    <row r="35" spans="1:6" x14ac:dyDescent="0.3">
      <c r="A35" s="4">
        <v>41</v>
      </c>
      <c r="B35" s="5">
        <v>1.2875536480686695E-2</v>
      </c>
      <c r="C35" s="8">
        <f t="shared" si="0"/>
        <v>1.2875536480686696</v>
      </c>
      <c r="D35" s="6">
        <v>1.0685622317596566</v>
      </c>
      <c r="E35" s="6">
        <v>1.0825</v>
      </c>
      <c r="F35">
        <f t="shared" si="1"/>
        <v>-1.287553648068677E-2</v>
      </c>
    </row>
    <row r="36" spans="1:6" x14ac:dyDescent="0.3">
      <c r="A36" s="4">
        <v>42</v>
      </c>
      <c r="B36" s="5">
        <v>2.1276595744680851E-2</v>
      </c>
      <c r="C36" s="8">
        <f t="shared" si="0"/>
        <v>2.1276595744680851</v>
      </c>
      <c r="D36" s="6">
        <v>1.1402127659574468</v>
      </c>
      <c r="E36" s="6">
        <v>1.165</v>
      </c>
      <c r="F36">
        <f t="shared" si="1"/>
        <v>-2.1276595744680882E-2</v>
      </c>
    </row>
    <row r="37" spans="1:6" x14ac:dyDescent="0.3">
      <c r="A37" s="4">
        <v>43</v>
      </c>
      <c r="B37" s="5">
        <v>4.1666666666666664E-2</v>
      </c>
      <c r="C37" s="8">
        <f t="shared" si="0"/>
        <v>4.1666666666666661</v>
      </c>
      <c r="D37" s="6">
        <v>1.1955208333333334</v>
      </c>
      <c r="E37" s="6">
        <v>1.2475000000000001</v>
      </c>
      <c r="F37">
        <f t="shared" si="1"/>
        <v>-4.1666666666666678E-2</v>
      </c>
    </row>
    <row r="38" spans="1:6" x14ac:dyDescent="0.3">
      <c r="A38" s="4">
        <v>44</v>
      </c>
      <c r="B38" s="5">
        <v>5.737704918032787E-2</v>
      </c>
      <c r="C38" s="8">
        <f t="shared" si="0"/>
        <v>5.7377049180327866</v>
      </c>
      <c r="D38" s="6">
        <v>1.2536885245901639</v>
      </c>
      <c r="E38" s="6">
        <v>1.3299999999999998</v>
      </c>
      <c r="F38">
        <f t="shared" si="1"/>
        <v>-5.7377049180327794E-2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0E960-D9B3-4B4B-9AD8-D601B2F60FBB}">
  <dimension ref="A1:F42"/>
  <sheetViews>
    <sheetView topLeftCell="A13" zoomScale="85" zoomScaleNormal="85" workbookViewId="0">
      <selection activeCell="H28" sqref="H28"/>
    </sheetView>
  </sheetViews>
  <sheetFormatPr defaultRowHeight="14.4" x14ac:dyDescent="0.3"/>
  <cols>
    <col min="1" max="1" width="4.109375" customWidth="1"/>
    <col min="2" max="2" width="7.44140625" bestFit="1" customWidth="1"/>
    <col min="3" max="3" width="4.5546875" bestFit="1" customWidth="1"/>
    <col min="4" max="4" width="16.33203125" bestFit="1" customWidth="1"/>
    <col min="5" max="5" width="14.88671875" bestFit="1" customWidth="1"/>
  </cols>
  <sheetData>
    <row r="1" spans="1:6" x14ac:dyDescent="0.3">
      <c r="A1" s="4" t="s">
        <v>0</v>
      </c>
      <c r="B1" s="4" t="s">
        <v>16</v>
      </c>
      <c r="C1" s="4"/>
      <c r="D1" s="4" t="s">
        <v>13</v>
      </c>
      <c r="E1" s="4" t="s">
        <v>15</v>
      </c>
    </row>
    <row r="2" spans="1:6" x14ac:dyDescent="0.3">
      <c r="A2" s="4"/>
      <c r="B2" s="4" t="s">
        <v>18</v>
      </c>
      <c r="C2" s="4" t="s">
        <v>17</v>
      </c>
      <c r="D2" s="4" t="s">
        <v>14</v>
      </c>
      <c r="E2" s="4" t="s">
        <v>14</v>
      </c>
    </row>
    <row r="3" spans="1:6" x14ac:dyDescent="0.3">
      <c r="A3" s="3" t="s">
        <v>1</v>
      </c>
      <c r="B3" s="5">
        <v>4.329004329004329E-3</v>
      </c>
      <c r="C3" s="8">
        <f>B3*100</f>
        <v>0.4329004329004329</v>
      </c>
      <c r="D3" s="6">
        <v>1.0778138528138528</v>
      </c>
      <c r="E3" s="6">
        <v>1.0825</v>
      </c>
      <c r="F3">
        <f>(D3-E3)/E3</f>
        <v>-4.3290043290043767E-3</v>
      </c>
    </row>
    <row r="4" spans="1:6" x14ac:dyDescent="0.3">
      <c r="A4" s="4" t="s">
        <v>2</v>
      </c>
      <c r="B4" s="5">
        <v>1.7094017094017096E-2</v>
      </c>
      <c r="C4" s="8">
        <f t="shared" ref="C4:C42" si="0">B4*100</f>
        <v>1.7094017094017095</v>
      </c>
      <c r="D4" s="6">
        <v>1.14508547008547</v>
      </c>
      <c r="E4" s="6">
        <v>1.165</v>
      </c>
      <c r="F4">
        <f t="shared" ref="F4:F42" si="1">(D4-E4)/E4</f>
        <v>-1.7094017094017186E-2</v>
      </c>
    </row>
    <row r="5" spans="1:6" x14ac:dyDescent="0.3">
      <c r="A5" s="4" t="s">
        <v>3</v>
      </c>
      <c r="B5" s="5">
        <v>3.3613445378151259E-2</v>
      </c>
      <c r="C5" s="8">
        <f t="shared" si="0"/>
        <v>3.3613445378151261</v>
      </c>
      <c r="D5" s="6">
        <v>1.2055672268907565</v>
      </c>
      <c r="E5" s="6">
        <v>1.2475000000000001</v>
      </c>
      <c r="F5">
        <f t="shared" si="1"/>
        <v>-3.3613445378151176E-2</v>
      </c>
    </row>
    <row r="6" spans="1:6" x14ac:dyDescent="0.3">
      <c r="A6" s="4" t="s">
        <v>4</v>
      </c>
      <c r="B6" s="5">
        <v>4.1666666666666664E-2</v>
      </c>
      <c r="C6" s="8">
        <f t="shared" si="0"/>
        <v>4.1666666666666661</v>
      </c>
      <c r="D6" s="6">
        <v>1.2745833333333332</v>
      </c>
      <c r="E6" s="6">
        <v>1.3299999999999998</v>
      </c>
      <c r="F6">
        <f t="shared" si="1"/>
        <v>-4.1666666666666671E-2</v>
      </c>
    </row>
    <row r="7" spans="1:6" x14ac:dyDescent="0.3">
      <c r="A7" s="3">
        <v>13</v>
      </c>
      <c r="B7" s="5">
        <v>8.6206896551724137E-3</v>
      </c>
      <c r="C7" s="8">
        <f t="shared" si="0"/>
        <v>0.86206896551724133</v>
      </c>
      <c r="D7" s="6">
        <v>1.0731681034482758</v>
      </c>
      <c r="E7" s="6">
        <v>1.0825</v>
      </c>
      <c r="F7">
        <f t="shared" si="1"/>
        <v>-8.6206896551724449E-3</v>
      </c>
    </row>
    <row r="8" spans="1:6" x14ac:dyDescent="0.3">
      <c r="A8" s="4">
        <v>14</v>
      </c>
      <c r="B8" s="5">
        <v>2.1276595744680851E-2</v>
      </c>
      <c r="C8" s="8">
        <f t="shared" si="0"/>
        <v>2.1276595744680851</v>
      </c>
      <c r="D8" s="6">
        <v>1.1402127659574468</v>
      </c>
      <c r="E8" s="6">
        <v>1.165</v>
      </c>
      <c r="F8">
        <f t="shared" si="1"/>
        <v>-2.1276595744680882E-2</v>
      </c>
    </row>
    <row r="9" spans="1:6" x14ac:dyDescent="0.3">
      <c r="A9" s="4">
        <v>15</v>
      </c>
      <c r="B9" s="7">
        <v>3.3613445378151259E-2</v>
      </c>
      <c r="C9" s="8">
        <f t="shared" si="0"/>
        <v>3.3613445378151261</v>
      </c>
      <c r="D9" s="6">
        <v>1.2209574468085107</v>
      </c>
      <c r="E9" s="6">
        <v>1.2475000000000001</v>
      </c>
      <c r="F9">
        <f t="shared" si="1"/>
        <v>-2.127659574468084E-2</v>
      </c>
    </row>
    <row r="10" spans="1:6" x14ac:dyDescent="0.3">
      <c r="A10" s="4">
        <v>16</v>
      </c>
      <c r="B10" s="5">
        <v>4.1666666666666664E-2</v>
      </c>
      <c r="C10" s="8">
        <f t="shared" si="0"/>
        <v>4.1666666666666661</v>
      </c>
      <c r="D10" s="6">
        <v>1.2745833333333332</v>
      </c>
      <c r="E10" s="6">
        <v>1.3299999999999998</v>
      </c>
      <c r="F10">
        <f t="shared" si="1"/>
        <v>-4.1666666666666671E-2</v>
      </c>
    </row>
    <row r="11" spans="1:6" x14ac:dyDescent="0.3">
      <c r="A11" s="4">
        <v>77</v>
      </c>
      <c r="B11" s="5">
        <v>2.1276595744680851E-2</v>
      </c>
      <c r="C11" s="8">
        <f t="shared" si="0"/>
        <v>2.1276595744680851</v>
      </c>
      <c r="D11" s="6">
        <v>1.0594680851063829</v>
      </c>
      <c r="E11" s="6">
        <v>1.0825</v>
      </c>
      <c r="F11">
        <f t="shared" si="1"/>
        <v>-2.1276595744680934E-2</v>
      </c>
    </row>
    <row r="12" spans="1:6" x14ac:dyDescent="0.3">
      <c r="A12" s="4">
        <v>78</v>
      </c>
      <c r="B12" s="5">
        <v>4.1666666666666664E-2</v>
      </c>
      <c r="C12" s="8">
        <f t="shared" si="0"/>
        <v>4.1666666666666661</v>
      </c>
      <c r="D12" s="6">
        <v>1.1164583333333333</v>
      </c>
      <c r="E12" s="6">
        <v>1.165</v>
      </c>
      <c r="F12">
        <f t="shared" si="1"/>
        <v>-4.1666666666666699E-2</v>
      </c>
    </row>
    <row r="13" spans="1:6" x14ac:dyDescent="0.3">
      <c r="A13" s="4">
        <v>79</v>
      </c>
      <c r="B13" s="5">
        <v>6.1224489795918366E-2</v>
      </c>
      <c r="C13" s="8">
        <f t="shared" si="0"/>
        <v>6.1224489795918364</v>
      </c>
      <c r="D13" s="6">
        <v>1.1711224489795919</v>
      </c>
      <c r="E13" s="6">
        <v>1.2475000000000001</v>
      </c>
      <c r="F13">
        <f t="shared" si="1"/>
        <v>-6.1224489795918317E-2</v>
      </c>
    </row>
    <row r="14" spans="1:6" x14ac:dyDescent="0.3">
      <c r="A14" s="4">
        <v>80</v>
      </c>
      <c r="B14" s="5">
        <v>0.08</v>
      </c>
      <c r="C14" s="8">
        <f t="shared" si="0"/>
        <v>8</v>
      </c>
      <c r="D14" s="6">
        <v>1.2235999999999998</v>
      </c>
      <c r="E14" s="6">
        <v>1.3299999999999998</v>
      </c>
      <c r="F14">
        <f t="shared" si="1"/>
        <v>-8.0000000000000043E-2</v>
      </c>
    </row>
    <row r="15" spans="1:6" x14ac:dyDescent="0.3">
      <c r="A15" s="4">
        <v>81</v>
      </c>
      <c r="B15" s="5">
        <v>2.1276595744680851E-2</v>
      </c>
      <c r="C15" s="8">
        <f t="shared" si="0"/>
        <v>2.1276595744680851</v>
      </c>
      <c r="D15" s="6">
        <v>1.0594680851063829</v>
      </c>
      <c r="E15" s="6">
        <v>1.0825</v>
      </c>
      <c r="F15">
        <f t="shared" si="1"/>
        <v>-2.1276595744680934E-2</v>
      </c>
    </row>
    <row r="16" spans="1:6" x14ac:dyDescent="0.3">
      <c r="A16" s="4">
        <v>82</v>
      </c>
      <c r="B16" s="5">
        <v>4.1666666666666664E-2</v>
      </c>
      <c r="C16" s="8">
        <f t="shared" si="0"/>
        <v>4.1666666666666661</v>
      </c>
      <c r="D16" s="6">
        <v>1.1164583333333333</v>
      </c>
      <c r="E16" s="6">
        <v>1.165</v>
      </c>
      <c r="F16">
        <f t="shared" si="1"/>
        <v>-4.1666666666666699E-2</v>
      </c>
    </row>
    <row r="17" spans="1:6" x14ac:dyDescent="0.3">
      <c r="A17" s="4">
        <v>83</v>
      </c>
      <c r="B17" s="5">
        <v>4.9586776859504134E-2</v>
      </c>
      <c r="C17" s="8">
        <f t="shared" si="0"/>
        <v>4.9586776859504136</v>
      </c>
      <c r="D17" s="6">
        <v>1.1856404958677687</v>
      </c>
      <c r="E17" s="6">
        <v>1.2475000000000001</v>
      </c>
      <c r="F17">
        <f t="shared" si="1"/>
        <v>-4.9586776859504127E-2</v>
      </c>
    </row>
    <row r="18" spans="1:6" x14ac:dyDescent="0.3">
      <c r="A18" s="4">
        <v>84</v>
      </c>
      <c r="B18" s="5">
        <v>0.08</v>
      </c>
      <c r="C18" s="8">
        <f t="shared" si="0"/>
        <v>8</v>
      </c>
      <c r="D18" s="6">
        <v>1.2235999999999998</v>
      </c>
      <c r="E18" s="6">
        <v>1.3299999999999998</v>
      </c>
      <c r="F18">
        <f t="shared" si="1"/>
        <v>-8.0000000000000043E-2</v>
      </c>
    </row>
    <row r="19" spans="1:6" x14ac:dyDescent="0.3">
      <c r="A19" s="4">
        <v>85</v>
      </c>
      <c r="B19" s="5">
        <v>8.6206896551724137E-3</v>
      </c>
      <c r="C19" s="8">
        <f t="shared" si="0"/>
        <v>0.86206896551724133</v>
      </c>
      <c r="D19" s="6">
        <v>1.0731681034482758</v>
      </c>
      <c r="E19" s="6">
        <v>1.0825</v>
      </c>
      <c r="F19">
        <f t="shared" si="1"/>
        <v>-8.6206896551724449E-3</v>
      </c>
    </row>
    <row r="20" spans="1:6" x14ac:dyDescent="0.3">
      <c r="A20" s="4">
        <v>86</v>
      </c>
      <c r="B20" s="5">
        <v>2.1276595744680851E-2</v>
      </c>
      <c r="C20" s="8">
        <f t="shared" si="0"/>
        <v>2.1276595744680851</v>
      </c>
      <c r="D20" s="6">
        <v>1.1402127659574468</v>
      </c>
      <c r="E20" s="6">
        <v>1.165</v>
      </c>
      <c r="F20">
        <f t="shared" si="1"/>
        <v>-2.1276595744680882E-2</v>
      </c>
    </row>
    <row r="21" spans="1:6" x14ac:dyDescent="0.3">
      <c r="A21" s="4">
        <v>87</v>
      </c>
      <c r="B21" s="5">
        <v>3.3613445378151259E-2</v>
      </c>
      <c r="C21" s="8">
        <f t="shared" si="0"/>
        <v>3.3613445378151261</v>
      </c>
      <c r="D21" s="6">
        <v>1.2055672268907565</v>
      </c>
      <c r="E21" s="6">
        <v>1.2475000000000001</v>
      </c>
      <c r="F21">
        <f t="shared" si="1"/>
        <v>-3.3613445378151176E-2</v>
      </c>
    </row>
    <row r="22" spans="1:6" x14ac:dyDescent="0.3">
      <c r="A22" s="4">
        <v>88</v>
      </c>
      <c r="B22" s="5">
        <v>4.1666666666666664E-2</v>
      </c>
      <c r="C22" s="8">
        <f t="shared" si="0"/>
        <v>4.1666666666666661</v>
      </c>
      <c r="D22" s="6">
        <v>1.2745833333333332</v>
      </c>
      <c r="E22" s="6">
        <v>1.3299999999999998</v>
      </c>
      <c r="F22">
        <f t="shared" si="1"/>
        <v>-4.1666666666666671E-2</v>
      </c>
    </row>
    <row r="23" spans="1:6" x14ac:dyDescent="0.3">
      <c r="A23" s="4">
        <v>89</v>
      </c>
      <c r="B23" s="5">
        <v>4.329004329004329E-3</v>
      </c>
      <c r="C23" s="8">
        <f t="shared" si="0"/>
        <v>0.4329004329004329</v>
      </c>
      <c r="D23" s="6">
        <v>1.0778138528138528</v>
      </c>
      <c r="E23" s="6">
        <v>1.0825</v>
      </c>
      <c r="F23">
        <f t="shared" si="1"/>
        <v>-4.3290043290043767E-3</v>
      </c>
    </row>
    <row r="24" spans="1:6" x14ac:dyDescent="0.3">
      <c r="A24" s="4">
        <v>90</v>
      </c>
      <c r="B24" s="5">
        <v>1.2875536480686695E-2</v>
      </c>
      <c r="C24" s="8">
        <f t="shared" si="0"/>
        <v>1.2875536480686696</v>
      </c>
      <c r="D24" s="6">
        <v>1.1499999999999999</v>
      </c>
      <c r="E24" s="6">
        <v>1.165</v>
      </c>
      <c r="F24">
        <f t="shared" si="1"/>
        <v>-1.2875536480686801E-2</v>
      </c>
    </row>
    <row r="25" spans="1:6" x14ac:dyDescent="0.3">
      <c r="A25" s="4">
        <v>91</v>
      </c>
      <c r="B25" s="5">
        <v>2.1276595744680851E-2</v>
      </c>
      <c r="C25" s="8">
        <f t="shared" si="0"/>
        <v>2.1276595744680851</v>
      </c>
      <c r="D25" s="6">
        <v>1.2209574468085107</v>
      </c>
      <c r="E25" s="6">
        <v>1.2475000000000001</v>
      </c>
      <c r="F25">
        <f t="shared" si="1"/>
        <v>-2.127659574468084E-2</v>
      </c>
    </row>
    <row r="26" spans="1:6" x14ac:dyDescent="0.3">
      <c r="A26" s="4">
        <v>92</v>
      </c>
      <c r="B26" s="5">
        <v>3.3613445378151259E-2</v>
      </c>
      <c r="C26" s="8">
        <f t="shared" si="0"/>
        <v>3.3613445378151261</v>
      </c>
      <c r="D26" s="6">
        <v>1.2852941176470587</v>
      </c>
      <c r="E26" s="6">
        <v>1.3299999999999998</v>
      </c>
      <c r="F26">
        <f t="shared" si="1"/>
        <v>-3.3613445378151245E-2</v>
      </c>
    </row>
    <row r="27" spans="1:6" x14ac:dyDescent="0.3">
      <c r="A27" s="4">
        <v>93</v>
      </c>
      <c r="B27" s="5">
        <v>1.2875536480686695E-2</v>
      </c>
      <c r="C27" s="8">
        <f t="shared" si="0"/>
        <v>1.2875536480686696</v>
      </c>
      <c r="D27" s="6">
        <v>1.0685622317596566</v>
      </c>
      <c r="E27" s="6">
        <v>1.0825</v>
      </c>
      <c r="F27">
        <f t="shared" si="1"/>
        <v>-1.287553648068677E-2</v>
      </c>
    </row>
    <row r="28" spans="1:6" x14ac:dyDescent="0.3">
      <c r="A28" s="4">
        <v>94</v>
      </c>
      <c r="B28" s="5">
        <v>3.3613445378151259E-2</v>
      </c>
      <c r="C28" s="8">
        <f t="shared" si="0"/>
        <v>3.3613445378151261</v>
      </c>
      <c r="D28" s="6">
        <v>1.1258403361344538</v>
      </c>
      <c r="E28" s="6">
        <v>1.165</v>
      </c>
      <c r="F28">
        <f t="shared" si="1"/>
        <v>-3.3613445378151294E-2</v>
      </c>
    </row>
    <row r="29" spans="1:6" x14ac:dyDescent="0.3">
      <c r="A29" s="4">
        <v>95</v>
      </c>
      <c r="B29" s="5">
        <v>4.1666666666666664E-2</v>
      </c>
      <c r="C29" s="8">
        <f t="shared" si="0"/>
        <v>4.1666666666666661</v>
      </c>
      <c r="D29" s="6">
        <v>1.1955208333333334</v>
      </c>
      <c r="E29" s="6">
        <v>1.2475000000000001</v>
      </c>
      <c r="F29">
        <f t="shared" si="1"/>
        <v>-4.1666666666666678E-2</v>
      </c>
    </row>
    <row r="30" spans="1:6" x14ac:dyDescent="0.3">
      <c r="A30" s="4">
        <v>96</v>
      </c>
      <c r="B30" s="5">
        <v>4.9586776859504134E-2</v>
      </c>
      <c r="C30" s="8">
        <f t="shared" si="0"/>
        <v>4.9586776859504136</v>
      </c>
      <c r="D30" s="6">
        <v>1.2640495867768593</v>
      </c>
      <c r="E30" s="6">
        <v>1.3299999999999998</v>
      </c>
      <c r="F30">
        <f t="shared" si="1"/>
        <v>-4.9586776859504175E-2</v>
      </c>
    </row>
    <row r="31" spans="1:6" x14ac:dyDescent="0.3">
      <c r="A31" s="4">
        <v>97</v>
      </c>
      <c r="B31" s="5">
        <v>2.1276595744680851E-2</v>
      </c>
      <c r="C31" s="8">
        <f t="shared" si="0"/>
        <v>2.1276595744680851</v>
      </c>
      <c r="D31" s="6">
        <v>1.0594680851063829</v>
      </c>
      <c r="E31" s="6">
        <v>1.0825</v>
      </c>
      <c r="F31">
        <f t="shared" si="1"/>
        <v>-2.1276595744680934E-2</v>
      </c>
    </row>
    <row r="32" spans="1:6" x14ac:dyDescent="0.3">
      <c r="A32" s="4">
        <v>98</v>
      </c>
      <c r="B32" s="5">
        <v>4.1666666666666664E-2</v>
      </c>
      <c r="C32" s="8">
        <f t="shared" si="0"/>
        <v>4.1666666666666661</v>
      </c>
      <c r="D32" s="6">
        <v>1.1164583333333333</v>
      </c>
      <c r="E32" s="6">
        <v>1.165</v>
      </c>
      <c r="F32">
        <f t="shared" si="1"/>
        <v>-4.1666666666666699E-2</v>
      </c>
    </row>
    <row r="33" spans="1:6" x14ac:dyDescent="0.3">
      <c r="A33" s="4">
        <v>99</v>
      </c>
      <c r="B33" s="5">
        <v>4.9586776859504134E-2</v>
      </c>
      <c r="C33" s="8">
        <f t="shared" si="0"/>
        <v>4.9586776859504136</v>
      </c>
      <c r="D33" s="6">
        <v>1.1856404958677687</v>
      </c>
      <c r="E33" s="6">
        <v>1.2475000000000001</v>
      </c>
      <c r="F33">
        <f t="shared" si="1"/>
        <v>-4.9586776859504127E-2</v>
      </c>
    </row>
    <row r="34" spans="1:6" x14ac:dyDescent="0.3">
      <c r="A34" s="4">
        <v>100</v>
      </c>
      <c r="B34" s="5">
        <v>6.1224489795918366E-2</v>
      </c>
      <c r="C34" s="8">
        <f t="shared" si="0"/>
        <v>6.1224489795918364</v>
      </c>
      <c r="D34" s="6">
        <v>1.2485714285714284</v>
      </c>
      <c r="E34" s="6">
        <v>1.3299999999999998</v>
      </c>
      <c r="F34">
        <f t="shared" si="1"/>
        <v>-6.1224489795918359E-2</v>
      </c>
    </row>
    <row r="35" spans="1:6" x14ac:dyDescent="0.3">
      <c r="A35" s="3">
        <v>101</v>
      </c>
      <c r="B35" s="5">
        <v>1.2875536480686695E-2</v>
      </c>
      <c r="C35" s="8">
        <f t="shared" si="0"/>
        <v>1.2875536480686696</v>
      </c>
      <c r="D35" s="6">
        <v>1.0679787234042553</v>
      </c>
      <c r="E35" s="24">
        <v>1.0817887931034482</v>
      </c>
      <c r="F35">
        <f>(D35-E35)/E35</f>
        <v>-1.2765957446808515E-2</v>
      </c>
    </row>
    <row r="36" spans="1:6" x14ac:dyDescent="0.3">
      <c r="A36" s="4">
        <v>102</v>
      </c>
      <c r="B36" s="5">
        <v>2.1276595744680851E-2</v>
      </c>
      <c r="C36" s="8">
        <f t="shared" si="0"/>
        <v>2.1276595744680851</v>
      </c>
      <c r="D36" s="6">
        <v>1.1402127659574468</v>
      </c>
      <c r="E36" s="6">
        <v>1.165</v>
      </c>
      <c r="F36">
        <f t="shared" si="1"/>
        <v>-2.1276595744680882E-2</v>
      </c>
    </row>
    <row r="37" spans="1:6" x14ac:dyDescent="0.3">
      <c r="A37" s="4">
        <v>103</v>
      </c>
      <c r="B37" s="5">
        <v>3.3613445378151259E-2</v>
      </c>
      <c r="C37" s="8">
        <f t="shared" si="0"/>
        <v>3.3613445378151261</v>
      </c>
      <c r="D37" s="6">
        <v>1.2055672268907565</v>
      </c>
      <c r="E37" s="6">
        <v>1.2475000000000001</v>
      </c>
      <c r="F37">
        <f t="shared" si="1"/>
        <v>-3.3613445378151176E-2</v>
      </c>
    </row>
    <row r="38" spans="1:6" x14ac:dyDescent="0.3">
      <c r="A38" s="4">
        <v>104</v>
      </c>
      <c r="B38" s="5">
        <v>4.9586776859504134E-2</v>
      </c>
      <c r="C38" s="8">
        <f t="shared" si="0"/>
        <v>4.9586776859504136</v>
      </c>
      <c r="D38" s="6">
        <v>1.2640495867768593</v>
      </c>
      <c r="E38" s="6">
        <v>1.3299999999999998</v>
      </c>
      <c r="F38">
        <f t="shared" si="1"/>
        <v>-4.9586776859504175E-2</v>
      </c>
    </row>
    <row r="39" spans="1:6" x14ac:dyDescent="0.3">
      <c r="A39" s="3">
        <v>105</v>
      </c>
      <c r="B39" s="5">
        <v>8.6206896551724137E-3</v>
      </c>
      <c r="C39" s="8">
        <f t="shared" si="0"/>
        <v>0.86206896551724133</v>
      </c>
      <c r="D39" s="6">
        <v>1.0731681034482758</v>
      </c>
      <c r="E39" s="6">
        <v>1.0825</v>
      </c>
      <c r="F39">
        <f t="shared" si="1"/>
        <v>-8.6206896551724449E-3</v>
      </c>
    </row>
    <row r="40" spans="1:6" x14ac:dyDescent="0.3">
      <c r="A40" s="4">
        <v>106</v>
      </c>
      <c r="B40" s="5">
        <v>2.1276595744680851E-2</v>
      </c>
      <c r="C40" s="8">
        <f t="shared" si="0"/>
        <v>2.1276595744680851</v>
      </c>
      <c r="D40" s="6">
        <v>1.1402127659574468</v>
      </c>
      <c r="E40" s="6">
        <v>1.165</v>
      </c>
      <c r="F40">
        <f t="shared" si="1"/>
        <v>-2.1276595744680882E-2</v>
      </c>
    </row>
    <row r="41" spans="1:6" x14ac:dyDescent="0.3">
      <c r="A41" s="4">
        <v>107</v>
      </c>
      <c r="B41" s="5">
        <v>4.1666666666666664E-2</v>
      </c>
      <c r="C41" s="8">
        <f t="shared" si="0"/>
        <v>4.1666666666666661</v>
      </c>
      <c r="D41" s="6">
        <v>1.1955208333333334</v>
      </c>
      <c r="E41" s="6">
        <v>1.2475000000000001</v>
      </c>
      <c r="F41">
        <f t="shared" si="1"/>
        <v>-4.1666666666666678E-2</v>
      </c>
    </row>
    <row r="42" spans="1:6" x14ac:dyDescent="0.3">
      <c r="A42" s="4">
        <v>108</v>
      </c>
      <c r="B42" s="5">
        <v>4.1666666666666664E-2</v>
      </c>
      <c r="C42" s="8">
        <f t="shared" si="0"/>
        <v>4.1666666666666661</v>
      </c>
      <c r="D42" s="6">
        <v>1.2745833333333332</v>
      </c>
      <c r="E42" s="6">
        <v>1.3299999999999998</v>
      </c>
      <c r="F42">
        <f t="shared" si="1"/>
        <v>-4.1666666666666671E-2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15AAD-672C-40BC-BD04-77997ED97EC4}">
  <dimension ref="A1:G34"/>
  <sheetViews>
    <sheetView topLeftCell="A16" zoomScale="85" zoomScaleNormal="85" workbookViewId="0">
      <selection activeCell="F42" sqref="F42"/>
    </sheetView>
  </sheetViews>
  <sheetFormatPr defaultRowHeight="14.4" x14ac:dyDescent="0.3"/>
  <cols>
    <col min="1" max="1" width="8.21875" bestFit="1" customWidth="1"/>
    <col min="2" max="2" width="8.77734375" bestFit="1" customWidth="1"/>
    <col min="3" max="3" width="7.44140625" bestFit="1" customWidth="1"/>
    <col min="4" max="4" width="4.5546875" bestFit="1" customWidth="1"/>
    <col min="5" max="5" width="15.77734375" bestFit="1" customWidth="1"/>
    <col min="6" max="6" width="14.21875" bestFit="1" customWidth="1"/>
  </cols>
  <sheetData>
    <row r="1" spans="1:7" x14ac:dyDescent="0.3">
      <c r="A1" s="4" t="s">
        <v>31</v>
      </c>
      <c r="B1" s="4" t="s">
        <v>32</v>
      </c>
      <c r="C1" s="4" t="s">
        <v>16</v>
      </c>
      <c r="D1" s="4"/>
      <c r="E1" s="4" t="s">
        <v>13</v>
      </c>
      <c r="F1" s="4" t="s">
        <v>15</v>
      </c>
    </row>
    <row r="2" spans="1:7" x14ac:dyDescent="0.3">
      <c r="A2" s="4"/>
      <c r="B2" s="4"/>
      <c r="C2" s="4" t="s">
        <v>18</v>
      </c>
      <c r="D2" s="4" t="s">
        <v>17</v>
      </c>
      <c r="E2" s="4" t="s">
        <v>14</v>
      </c>
      <c r="F2" s="4" t="s">
        <v>14</v>
      </c>
      <c r="G2" s="4"/>
    </row>
    <row r="3" spans="1:7" x14ac:dyDescent="0.3">
      <c r="A3" s="1">
        <v>17</v>
      </c>
      <c r="B3" s="2">
        <v>201</v>
      </c>
      <c r="C3" s="31">
        <v>4.329004329004329E-3</v>
      </c>
      <c r="D3" s="10">
        <f t="shared" ref="D3:D34" si="0">C3*100</f>
        <v>0.4329004329004329</v>
      </c>
      <c r="E3" s="6">
        <v>1.0778138528138528</v>
      </c>
      <c r="F3" s="6">
        <v>1.0825</v>
      </c>
      <c r="G3">
        <f>(E3-F3)/F3</f>
        <v>-4.3290043290043767E-3</v>
      </c>
    </row>
    <row r="4" spans="1:7" x14ac:dyDescent="0.3">
      <c r="A4" s="2">
        <v>18</v>
      </c>
      <c r="B4" s="2">
        <v>202</v>
      </c>
      <c r="C4" s="31">
        <v>1.2875536480686695E-2</v>
      </c>
      <c r="D4" s="10">
        <f t="shared" si="0"/>
        <v>1.2875536480686696</v>
      </c>
      <c r="E4" s="6">
        <v>1.1499999999999999</v>
      </c>
      <c r="F4" s="6">
        <v>1.165</v>
      </c>
      <c r="G4">
        <f t="shared" ref="G4:G34" si="1">(E4-F4)/F4</f>
        <v>-1.2875536480686801E-2</v>
      </c>
    </row>
    <row r="5" spans="1:7" x14ac:dyDescent="0.3">
      <c r="A5" s="2">
        <v>19</v>
      </c>
      <c r="B5" s="2">
        <v>203</v>
      </c>
      <c r="C5" s="31">
        <v>2.1276595744680851E-2</v>
      </c>
      <c r="D5" s="10">
        <f t="shared" si="0"/>
        <v>2.1276595744680851</v>
      </c>
      <c r="E5" s="6">
        <v>1.2209574468085107</v>
      </c>
      <c r="F5" s="6">
        <v>1.2475000000000001</v>
      </c>
      <c r="G5">
        <f t="shared" si="1"/>
        <v>-2.127659574468084E-2</v>
      </c>
    </row>
    <row r="6" spans="1:7" x14ac:dyDescent="0.3">
      <c r="A6" s="2">
        <v>20</v>
      </c>
      <c r="B6" s="2">
        <v>204</v>
      </c>
      <c r="C6" s="31">
        <v>2.9535864978902954E-2</v>
      </c>
      <c r="D6" s="10">
        <f t="shared" si="0"/>
        <v>2.9535864978902953</v>
      </c>
      <c r="E6" s="6">
        <v>1.2907172995780589</v>
      </c>
      <c r="F6" s="6">
        <v>1.3299999999999998</v>
      </c>
      <c r="G6">
        <f t="shared" si="1"/>
        <v>-2.9535864978902957E-2</v>
      </c>
    </row>
    <row r="7" spans="1:7" x14ac:dyDescent="0.3">
      <c r="A7" s="2">
        <v>45</v>
      </c>
      <c r="B7" s="2">
        <v>205</v>
      </c>
      <c r="C7" s="31">
        <v>1.7094017094017096E-2</v>
      </c>
      <c r="D7" s="10">
        <f t="shared" si="0"/>
        <v>1.7094017094017095</v>
      </c>
      <c r="E7" s="6">
        <v>1.0639957264957265</v>
      </c>
      <c r="F7" s="6">
        <v>1.0825</v>
      </c>
      <c r="G7">
        <f t="shared" si="1"/>
        <v>-1.7094017094017117E-2</v>
      </c>
    </row>
    <row r="8" spans="1:7" x14ac:dyDescent="0.3">
      <c r="A8" s="2">
        <v>46</v>
      </c>
      <c r="B8" s="2">
        <v>206</v>
      </c>
      <c r="C8" s="31">
        <v>3.7656903765690378E-2</v>
      </c>
      <c r="D8" s="10">
        <f t="shared" si="0"/>
        <v>3.7656903765690379</v>
      </c>
      <c r="E8" s="6">
        <v>1.1211297071129707</v>
      </c>
      <c r="F8" s="6">
        <v>1.165</v>
      </c>
      <c r="G8">
        <f t="shared" si="1"/>
        <v>-3.7656903765690447E-2</v>
      </c>
    </row>
    <row r="9" spans="1:7" x14ac:dyDescent="0.3">
      <c r="A9" s="2">
        <v>47</v>
      </c>
      <c r="B9" s="2">
        <v>207</v>
      </c>
      <c r="C9" s="31">
        <v>6.5040650406504072E-2</v>
      </c>
      <c r="D9" s="10">
        <f t="shared" si="0"/>
        <v>6.5040650406504072</v>
      </c>
      <c r="E9" s="6">
        <v>1.1663617886178863</v>
      </c>
      <c r="F9" s="6">
        <v>1.2475000000000001</v>
      </c>
      <c r="G9">
        <f t="shared" si="1"/>
        <v>-6.5040650406504003E-2</v>
      </c>
    </row>
    <row r="10" spans="1:7" x14ac:dyDescent="0.3">
      <c r="A10" s="2">
        <v>48</v>
      </c>
      <c r="B10" s="2">
        <v>208</v>
      </c>
      <c r="C10" s="31">
        <v>8.7301587301587297E-2</v>
      </c>
      <c r="D10" s="10">
        <f t="shared" si="0"/>
        <v>8.7301587301587293</v>
      </c>
      <c r="E10" s="6">
        <v>1.2138888888888888</v>
      </c>
      <c r="F10" s="6">
        <v>1.3299999999999998</v>
      </c>
      <c r="G10">
        <f t="shared" si="1"/>
        <v>-8.7301587301587269E-2</v>
      </c>
    </row>
    <row r="11" spans="1:7" x14ac:dyDescent="0.3">
      <c r="A11" s="2">
        <v>49</v>
      </c>
      <c r="B11" s="2">
        <v>209</v>
      </c>
      <c r="C11" s="31">
        <v>1.2875536480686695E-2</v>
      </c>
      <c r="D11" s="10">
        <f t="shared" si="0"/>
        <v>1.2875536480686696</v>
      </c>
      <c r="E11" s="6">
        <v>1.0685622317596566</v>
      </c>
      <c r="F11" s="6">
        <v>1.0825</v>
      </c>
      <c r="G11">
        <f t="shared" si="1"/>
        <v>-1.287553648068677E-2</v>
      </c>
    </row>
    <row r="12" spans="1:7" x14ac:dyDescent="0.3">
      <c r="A12" s="2">
        <v>50</v>
      </c>
      <c r="B12" s="2">
        <v>210</v>
      </c>
      <c r="C12" s="31">
        <v>3.3613445378151259E-2</v>
      </c>
      <c r="D12" s="10">
        <f t="shared" si="0"/>
        <v>3.3613445378151261</v>
      </c>
      <c r="E12" s="6">
        <v>1.1258403361344538</v>
      </c>
      <c r="F12" s="6">
        <v>1.165</v>
      </c>
      <c r="G12">
        <f t="shared" si="1"/>
        <v>-3.3613445378151294E-2</v>
      </c>
    </row>
    <row r="13" spans="1:7" x14ac:dyDescent="0.3">
      <c r="A13" s="2">
        <v>51</v>
      </c>
      <c r="B13" s="2">
        <v>211</v>
      </c>
      <c r="C13" s="31">
        <v>6.1224489795918366E-2</v>
      </c>
      <c r="D13" s="10">
        <f t="shared" si="0"/>
        <v>6.1224489795918364</v>
      </c>
      <c r="E13" s="6">
        <v>1.1711224489795919</v>
      </c>
      <c r="F13" s="6">
        <v>1.2475000000000001</v>
      </c>
      <c r="G13">
        <f t="shared" si="1"/>
        <v>-6.1224489795918317E-2</v>
      </c>
    </row>
    <row r="14" spans="1:7" x14ac:dyDescent="0.3">
      <c r="A14" s="2">
        <v>52</v>
      </c>
      <c r="B14" s="2">
        <v>212</v>
      </c>
      <c r="C14" s="31">
        <v>8.3665338645418322E-2</v>
      </c>
      <c r="D14" s="10">
        <f t="shared" si="0"/>
        <v>8.3665338645418323</v>
      </c>
      <c r="E14" s="6">
        <v>1.2187250996015935</v>
      </c>
      <c r="F14" s="6">
        <v>1.3299999999999998</v>
      </c>
      <c r="G14">
        <f t="shared" si="1"/>
        <v>-8.3665338645418336E-2</v>
      </c>
    </row>
    <row r="15" spans="1:7" x14ac:dyDescent="0.3">
      <c r="A15" s="2">
        <v>53</v>
      </c>
      <c r="B15" s="2">
        <v>213</v>
      </c>
      <c r="C15" s="31">
        <v>8.6206896551724137E-3</v>
      </c>
      <c r="D15" s="10">
        <f t="shared" si="0"/>
        <v>0.86206896551724133</v>
      </c>
      <c r="E15" s="6">
        <v>1.0731681034482758</v>
      </c>
      <c r="F15" s="6">
        <v>1.0825</v>
      </c>
      <c r="G15">
        <f t="shared" si="1"/>
        <v>-8.6206896551724449E-3</v>
      </c>
    </row>
    <row r="16" spans="1:7" x14ac:dyDescent="0.3">
      <c r="A16" s="2">
        <v>54</v>
      </c>
      <c r="B16" s="2">
        <v>214</v>
      </c>
      <c r="C16" s="31">
        <v>2.9535864978902954E-2</v>
      </c>
      <c r="D16" s="10">
        <f t="shared" si="0"/>
        <v>2.9535864978902953</v>
      </c>
      <c r="E16" s="6">
        <v>1.1305907172995779</v>
      </c>
      <c r="F16" s="6">
        <v>1.165</v>
      </c>
      <c r="G16">
        <f t="shared" si="1"/>
        <v>-2.9535864978903086E-2</v>
      </c>
    </row>
    <row r="17" spans="1:7" x14ac:dyDescent="0.3">
      <c r="A17" s="2">
        <v>55</v>
      </c>
      <c r="B17" s="2">
        <v>215</v>
      </c>
      <c r="C17" s="31">
        <v>5.3497942386831275E-2</v>
      </c>
      <c r="D17" s="10">
        <f t="shared" si="0"/>
        <v>5.3497942386831276</v>
      </c>
      <c r="E17" s="6">
        <v>1.180761316872428</v>
      </c>
      <c r="F17" s="6">
        <v>1.2475000000000001</v>
      </c>
      <c r="G17">
        <f t="shared" si="1"/>
        <v>-5.3497942386831282E-2</v>
      </c>
    </row>
    <row r="18" spans="1:7" x14ac:dyDescent="0.3">
      <c r="A18" s="2">
        <v>56</v>
      </c>
      <c r="B18" s="2">
        <v>216</v>
      </c>
      <c r="C18" s="31">
        <v>7.2580645161290328E-2</v>
      </c>
      <c r="D18" s="10">
        <f t="shared" si="0"/>
        <v>7.2580645161290329</v>
      </c>
      <c r="E18" s="6">
        <v>1.2334677419354838</v>
      </c>
      <c r="F18" s="6">
        <v>1.3299999999999998</v>
      </c>
      <c r="G18">
        <f t="shared" si="1"/>
        <v>-7.2580645161290258E-2</v>
      </c>
    </row>
    <row r="19" spans="1:7" x14ac:dyDescent="0.3">
      <c r="A19" s="2">
        <v>57</v>
      </c>
      <c r="B19" s="2">
        <v>217</v>
      </c>
      <c r="C19" s="31">
        <v>4.329004329004329E-3</v>
      </c>
      <c r="D19" s="10">
        <f t="shared" si="0"/>
        <v>0.4329004329004329</v>
      </c>
      <c r="E19" s="6">
        <v>1.0778138528138528</v>
      </c>
      <c r="F19" s="6">
        <v>1.0825</v>
      </c>
      <c r="G19">
        <f t="shared" si="1"/>
        <v>-4.3290043290043767E-3</v>
      </c>
    </row>
    <row r="20" spans="1:7" x14ac:dyDescent="0.3">
      <c r="A20" s="2">
        <v>58</v>
      </c>
      <c r="B20" s="2">
        <v>218</v>
      </c>
      <c r="C20" s="31">
        <v>1.7094017094017096E-2</v>
      </c>
      <c r="D20" s="10">
        <f t="shared" si="0"/>
        <v>1.7094017094017095</v>
      </c>
      <c r="E20" s="6">
        <v>1.14508547008547</v>
      </c>
      <c r="F20" s="6">
        <v>1.165</v>
      </c>
      <c r="G20">
        <f t="shared" si="1"/>
        <v>-1.7094017094017186E-2</v>
      </c>
    </row>
    <row r="21" spans="1:7" x14ac:dyDescent="0.3">
      <c r="A21" s="2">
        <v>59</v>
      </c>
      <c r="B21" s="2">
        <v>219</v>
      </c>
      <c r="C21" s="31">
        <v>2.9535864978902954E-2</v>
      </c>
      <c r="D21" s="10">
        <f t="shared" si="0"/>
        <v>2.9535864978902953</v>
      </c>
      <c r="E21" s="6">
        <v>1.2106540084388187</v>
      </c>
      <c r="F21" s="6">
        <v>1.2475000000000001</v>
      </c>
      <c r="G21">
        <f t="shared" si="1"/>
        <v>-2.9535864978902926E-2</v>
      </c>
    </row>
    <row r="22" spans="1:7" x14ac:dyDescent="0.3">
      <c r="A22" s="2">
        <v>60</v>
      </c>
      <c r="B22" s="2">
        <v>220</v>
      </c>
      <c r="C22" s="31">
        <v>4.9586776859504134E-2</v>
      </c>
      <c r="D22" s="10">
        <f t="shared" si="0"/>
        <v>4.9586776859504136</v>
      </c>
      <c r="E22" s="6">
        <v>1.2640495867768593</v>
      </c>
      <c r="F22" s="6">
        <v>1.3299999999999998</v>
      </c>
      <c r="G22">
        <f t="shared" si="1"/>
        <v>-4.9586776859504175E-2</v>
      </c>
    </row>
    <row r="23" spans="1:7" x14ac:dyDescent="0.3">
      <c r="A23" s="2" t="s">
        <v>33</v>
      </c>
      <c r="B23" s="30">
        <v>229</v>
      </c>
      <c r="C23" s="31">
        <v>4.329004329004329E-3</v>
      </c>
      <c r="D23" s="10">
        <f t="shared" si="0"/>
        <v>0.4329004329004329</v>
      </c>
      <c r="E23" s="6">
        <v>1.0778138528138528</v>
      </c>
      <c r="F23" s="6">
        <v>1.0825</v>
      </c>
      <c r="G23">
        <f t="shared" si="1"/>
        <v>-4.3290043290043767E-3</v>
      </c>
    </row>
    <row r="24" spans="1:7" x14ac:dyDescent="0.3">
      <c r="A24" s="2" t="s">
        <v>33</v>
      </c>
      <c r="B24" s="30">
        <v>230</v>
      </c>
      <c r="C24" s="31">
        <v>1.2875536480686695E-2</v>
      </c>
      <c r="D24" s="10">
        <f t="shared" si="0"/>
        <v>1.2875536480686696</v>
      </c>
      <c r="E24" s="6">
        <v>1.1499999999999999</v>
      </c>
      <c r="F24" s="6">
        <v>1.165</v>
      </c>
      <c r="G24">
        <f t="shared" si="1"/>
        <v>-1.2875536480686801E-2</v>
      </c>
    </row>
    <row r="25" spans="1:7" x14ac:dyDescent="0.3">
      <c r="A25" s="2" t="s">
        <v>33</v>
      </c>
      <c r="B25" s="30">
        <v>231</v>
      </c>
      <c r="C25" s="31">
        <v>2.1276595744680851E-2</v>
      </c>
      <c r="D25" s="10">
        <f t="shared" si="0"/>
        <v>2.1276595744680851</v>
      </c>
      <c r="E25" s="6">
        <v>1.2209574468085107</v>
      </c>
      <c r="F25" s="6">
        <v>1.2475000000000001</v>
      </c>
      <c r="G25">
        <f t="shared" si="1"/>
        <v>-2.127659574468084E-2</v>
      </c>
    </row>
    <row r="26" spans="1:7" x14ac:dyDescent="0.3">
      <c r="A26" s="2" t="s">
        <v>33</v>
      </c>
      <c r="B26" s="30">
        <v>232</v>
      </c>
      <c r="C26" s="31">
        <v>2.9535864978902954E-2</v>
      </c>
      <c r="D26" s="10">
        <f t="shared" si="0"/>
        <v>2.9535864978902953</v>
      </c>
      <c r="E26" s="6">
        <v>1.2907172995780589</v>
      </c>
      <c r="F26" s="6">
        <v>1.3299999999999998</v>
      </c>
      <c r="G26">
        <f t="shared" si="1"/>
        <v>-2.9535864978902957E-2</v>
      </c>
    </row>
    <row r="27" spans="1:7" x14ac:dyDescent="0.3">
      <c r="A27" s="2">
        <v>61</v>
      </c>
      <c r="B27" s="2">
        <v>221</v>
      </c>
      <c r="C27" s="31">
        <v>8.6206896551724137E-3</v>
      </c>
      <c r="D27" s="10">
        <f t="shared" si="0"/>
        <v>0.86206896551724133</v>
      </c>
      <c r="E27" s="6">
        <v>1.0731681034482758</v>
      </c>
      <c r="F27" s="6">
        <v>1.0825</v>
      </c>
      <c r="G27">
        <f t="shared" si="1"/>
        <v>-8.6206896551724449E-3</v>
      </c>
    </row>
    <row r="28" spans="1:7" x14ac:dyDescent="0.3">
      <c r="A28" s="2">
        <v>62</v>
      </c>
      <c r="B28" s="2">
        <v>222</v>
      </c>
      <c r="C28" s="31">
        <v>2.1276595744680851E-2</v>
      </c>
      <c r="D28" s="10">
        <f t="shared" si="0"/>
        <v>2.1276595744680851</v>
      </c>
      <c r="E28" s="6">
        <v>1.1402127659574468</v>
      </c>
      <c r="F28" s="6">
        <v>1.165</v>
      </c>
      <c r="G28">
        <f t="shared" si="1"/>
        <v>-2.1276595744680882E-2</v>
      </c>
    </row>
    <row r="29" spans="1:7" x14ac:dyDescent="0.3">
      <c r="A29" s="2">
        <v>63</v>
      </c>
      <c r="B29" s="2">
        <v>223</v>
      </c>
      <c r="C29" s="31">
        <v>3.3613445378151259E-2</v>
      </c>
      <c r="D29" s="10">
        <f t="shared" si="0"/>
        <v>3.3613445378151261</v>
      </c>
      <c r="E29" s="6">
        <v>1.2055672268907565</v>
      </c>
      <c r="F29" s="6">
        <v>1.2475000000000001</v>
      </c>
      <c r="G29">
        <f t="shared" si="1"/>
        <v>-3.3613445378151176E-2</v>
      </c>
    </row>
    <row r="30" spans="1:7" x14ac:dyDescent="0.3">
      <c r="A30" s="2">
        <v>64</v>
      </c>
      <c r="B30" s="2">
        <v>224</v>
      </c>
      <c r="C30" s="31">
        <v>4.5643153526970952E-2</v>
      </c>
      <c r="D30" s="10">
        <f t="shared" si="0"/>
        <v>4.5643153526970952</v>
      </c>
      <c r="E30" s="6">
        <v>1.2692946058091286</v>
      </c>
      <c r="F30" s="6">
        <v>1.3299999999999998</v>
      </c>
      <c r="G30">
        <f t="shared" si="1"/>
        <v>-4.5643153526970896E-2</v>
      </c>
    </row>
    <row r="31" spans="1:7" x14ac:dyDescent="0.3">
      <c r="A31" s="2">
        <v>65</v>
      </c>
      <c r="B31" s="2">
        <v>225</v>
      </c>
      <c r="C31" s="31">
        <v>1.2875536480686695E-2</v>
      </c>
      <c r="D31" s="10">
        <f t="shared" si="0"/>
        <v>1.2875536480686696</v>
      </c>
      <c r="E31" s="6">
        <v>1.0685622317596566</v>
      </c>
      <c r="F31" s="6">
        <v>1.0825</v>
      </c>
      <c r="G31">
        <f t="shared" si="1"/>
        <v>-1.287553648068677E-2</v>
      </c>
    </row>
    <row r="32" spans="1:7" x14ac:dyDescent="0.3">
      <c r="A32" s="2">
        <v>66</v>
      </c>
      <c r="B32" s="2">
        <v>226</v>
      </c>
      <c r="C32" s="31">
        <v>3.3613445378151259E-2</v>
      </c>
      <c r="D32" s="10">
        <f t="shared" si="0"/>
        <v>3.3613445378151261</v>
      </c>
      <c r="E32" s="6">
        <v>1.1258403361344538</v>
      </c>
      <c r="F32" s="6">
        <v>1.165</v>
      </c>
      <c r="G32">
        <f t="shared" si="1"/>
        <v>-3.3613445378151294E-2</v>
      </c>
    </row>
    <row r="33" spans="1:7" x14ac:dyDescent="0.3">
      <c r="A33" s="2">
        <v>67</v>
      </c>
      <c r="B33" s="2">
        <v>227</v>
      </c>
      <c r="C33" s="31">
        <v>5.3497942386831275E-2</v>
      </c>
      <c r="D33" s="10">
        <f t="shared" si="0"/>
        <v>5.3497942386831276</v>
      </c>
      <c r="E33" s="6">
        <v>1.180761316872428</v>
      </c>
      <c r="F33" s="6">
        <v>1.2475000000000001</v>
      </c>
      <c r="G33">
        <f t="shared" si="1"/>
        <v>-5.3497942386831282E-2</v>
      </c>
    </row>
    <row r="34" spans="1:7" x14ac:dyDescent="0.3">
      <c r="A34" s="2">
        <v>68</v>
      </c>
      <c r="B34" s="2">
        <v>228</v>
      </c>
      <c r="C34" s="31">
        <v>7.2580645161290328E-2</v>
      </c>
      <c r="D34" s="10">
        <f t="shared" si="0"/>
        <v>7.2580645161290329</v>
      </c>
      <c r="E34" s="6">
        <v>1.2334677419354838</v>
      </c>
      <c r="F34" s="6">
        <v>1.3299999999999998</v>
      </c>
      <c r="G34">
        <f t="shared" si="1"/>
        <v>-7.2580645161290258E-2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EDBBE-DDC7-441F-9924-FAF74AEE85A4}">
  <sheetPr>
    <tabColor rgb="FF00B050"/>
  </sheetPr>
  <dimension ref="B1:AK59"/>
  <sheetViews>
    <sheetView topLeftCell="Q1" zoomScale="80" zoomScaleNormal="80" workbookViewId="0">
      <selection activeCell="AL18" sqref="AL18"/>
    </sheetView>
  </sheetViews>
  <sheetFormatPr defaultRowHeight="14.4" x14ac:dyDescent="0.3"/>
  <cols>
    <col min="2" max="2" width="4.44140625" bestFit="1" customWidth="1"/>
    <col min="3" max="3" width="7.44140625" bestFit="1" customWidth="1"/>
    <col min="4" max="4" width="6.21875" bestFit="1" customWidth="1"/>
    <col min="5" max="5" width="7.109375" bestFit="1" customWidth="1"/>
    <col min="6" max="6" width="16.77734375" bestFit="1" customWidth="1"/>
    <col min="7" max="7" width="13.44140625" customWidth="1"/>
    <col min="9" max="9" width="4.44140625" bestFit="1" customWidth="1"/>
    <col min="10" max="10" width="7.44140625" bestFit="1" customWidth="1"/>
    <col min="11" max="11" width="6.21875" bestFit="1" customWidth="1"/>
    <col min="12" max="12" width="6.21875" customWidth="1"/>
    <col min="13" max="13" width="16.77734375" bestFit="1" customWidth="1"/>
    <col min="14" max="14" width="12.44140625" customWidth="1"/>
    <col min="16" max="16" width="8.109375" bestFit="1" customWidth="1"/>
    <col min="17" max="17" width="8.33203125" bestFit="1" customWidth="1"/>
    <col min="18" max="18" width="8" bestFit="1" customWidth="1"/>
    <col min="19" max="19" width="6.21875" bestFit="1" customWidth="1"/>
    <col min="20" max="20" width="6.21875" customWidth="1"/>
    <col min="21" max="21" width="16.77734375" bestFit="1" customWidth="1"/>
    <col min="22" max="22" width="12.44140625" customWidth="1"/>
  </cols>
  <sheetData>
    <row r="1" spans="2:37" x14ac:dyDescent="0.3">
      <c r="B1" s="2" t="s">
        <v>0</v>
      </c>
      <c r="C1" s="2" t="s">
        <v>16</v>
      </c>
      <c r="D1" s="2" t="s">
        <v>19</v>
      </c>
      <c r="E1" s="2" t="s">
        <v>23</v>
      </c>
      <c r="F1" s="2" t="s">
        <v>20</v>
      </c>
      <c r="G1" s="4"/>
      <c r="I1" s="2" t="s">
        <v>0</v>
      </c>
      <c r="J1" s="2" t="s">
        <v>16</v>
      </c>
      <c r="K1" s="2" t="s">
        <v>19</v>
      </c>
      <c r="L1" s="2" t="s">
        <v>23</v>
      </c>
      <c r="M1" s="2" t="s">
        <v>20</v>
      </c>
      <c r="N1" s="4"/>
      <c r="P1" s="2" t="s">
        <v>30</v>
      </c>
      <c r="Q1" s="2" t="s">
        <v>29</v>
      </c>
      <c r="R1" s="2" t="s">
        <v>16</v>
      </c>
      <c r="S1" s="2" t="s">
        <v>19</v>
      </c>
      <c r="T1" s="2" t="s">
        <v>23</v>
      </c>
      <c r="U1" s="2" t="s">
        <v>20</v>
      </c>
      <c r="V1" s="4"/>
    </row>
    <row r="2" spans="2:37" x14ac:dyDescent="0.3">
      <c r="B2" s="2"/>
      <c r="C2" s="2" t="s">
        <v>17</v>
      </c>
      <c r="D2" s="2"/>
      <c r="E2" s="2"/>
      <c r="F2" s="2" t="s">
        <v>18</v>
      </c>
      <c r="G2" s="4" t="s">
        <v>24</v>
      </c>
      <c r="I2" s="2"/>
      <c r="J2" s="2" t="s">
        <v>17</v>
      </c>
      <c r="K2" s="2"/>
      <c r="L2" s="2"/>
      <c r="M2" s="2" t="s">
        <v>18</v>
      </c>
      <c r="N2" s="4" t="s">
        <v>21</v>
      </c>
      <c r="P2" s="2"/>
      <c r="Q2" s="2"/>
      <c r="R2" s="2" t="s">
        <v>17</v>
      </c>
      <c r="S2" s="2"/>
      <c r="T2" s="2"/>
      <c r="U2" s="2" t="s">
        <v>18</v>
      </c>
      <c r="V2" s="4" t="s">
        <v>21</v>
      </c>
    </row>
    <row r="3" spans="2:37" x14ac:dyDescent="0.3">
      <c r="B3" s="2">
        <v>1</v>
      </c>
      <c r="C3" s="13">
        <v>0.86206896551724133</v>
      </c>
      <c r="D3" s="12">
        <v>5.2631578947368418E-2</v>
      </c>
      <c r="E3" s="12">
        <v>60</v>
      </c>
      <c r="F3" s="14">
        <v>-8.6206896551724449E-3</v>
      </c>
      <c r="G3" s="23">
        <f>F3*100/D3</f>
        <v>-16.379310344827644</v>
      </c>
      <c r="I3" s="2">
        <v>13</v>
      </c>
      <c r="J3" s="10">
        <v>0.64748469920883711</v>
      </c>
      <c r="K3" s="12">
        <v>5.2631578947368418E-2</v>
      </c>
      <c r="L3" s="12">
        <v>60</v>
      </c>
      <c r="M3" s="14">
        <v>-6.4748469920884108E-3</v>
      </c>
      <c r="N3" s="23">
        <f t="shared" ref="N3:N22" si="0">M3*100/K3</f>
        <v>-12.302209284967981</v>
      </c>
      <c r="P3" s="2">
        <v>17</v>
      </c>
      <c r="Q3" s="2">
        <v>201</v>
      </c>
      <c r="R3" s="32">
        <v>0.4329004329004329</v>
      </c>
      <c r="S3" s="12">
        <v>5.2631578947368418E-2</v>
      </c>
      <c r="T3" s="30">
        <v>60</v>
      </c>
      <c r="U3" s="33">
        <v>-4.3290043290043767E-3</v>
      </c>
      <c r="V3" s="23">
        <f>U3*100/S3</f>
        <v>-8.2251082251083165</v>
      </c>
    </row>
    <row r="4" spans="2:37" x14ac:dyDescent="0.3">
      <c r="B4" s="2">
        <v>2</v>
      </c>
      <c r="C4" s="13">
        <v>2.1276595744680851</v>
      </c>
      <c r="D4" s="12">
        <v>0.1111111111111111</v>
      </c>
      <c r="E4" s="12">
        <v>60</v>
      </c>
      <c r="F4" s="14">
        <v>-2.1276595744680882E-2</v>
      </c>
      <c r="G4" s="23">
        <f t="shared" ref="G4:G22" si="1">F4*100/D4</f>
        <v>-19.148936170212796</v>
      </c>
      <c r="I4" s="2">
        <v>14</v>
      </c>
      <c r="J4" s="10">
        <v>1.9185306419348973</v>
      </c>
      <c r="K4" s="12">
        <v>0.1111111111111111</v>
      </c>
      <c r="L4" s="12">
        <v>60</v>
      </c>
      <c r="M4" s="14">
        <v>-1.9185306419349034E-2</v>
      </c>
      <c r="N4" s="23">
        <f t="shared" si="0"/>
        <v>-17.266775777414132</v>
      </c>
      <c r="P4" s="2">
        <v>18</v>
      </c>
      <c r="Q4" s="2">
        <v>202</v>
      </c>
      <c r="R4" s="32">
        <v>1.2875536480686696</v>
      </c>
      <c r="S4" s="12">
        <v>0.1111111111111111</v>
      </c>
      <c r="T4" s="30">
        <v>60</v>
      </c>
      <c r="U4" s="33">
        <v>-1.2875536480686801E-2</v>
      </c>
      <c r="V4" s="23">
        <f t="shared" ref="V4:V26" si="2">U4*100/S4</f>
        <v>-11.58798283261812</v>
      </c>
    </row>
    <row r="5" spans="2:37" x14ac:dyDescent="0.3">
      <c r="B5" s="2">
        <v>3</v>
      </c>
      <c r="C5" s="13">
        <v>3.3613445378151261</v>
      </c>
      <c r="D5" s="12">
        <v>0.17647058823529413</v>
      </c>
      <c r="E5" s="12">
        <v>60</v>
      </c>
      <c r="F5" s="14">
        <v>-3.3613445378151176E-2</v>
      </c>
      <c r="G5" s="23">
        <f t="shared" si="1"/>
        <v>-19.047619047618998</v>
      </c>
      <c r="I5" s="2">
        <v>15</v>
      </c>
      <c r="J5" s="10">
        <v>3.3613445378151261</v>
      </c>
      <c r="K5" s="12">
        <v>0.17647058823529413</v>
      </c>
      <c r="L5" s="12">
        <v>60</v>
      </c>
      <c r="M5" s="14">
        <v>-2.7445020561416008E-2</v>
      </c>
      <c r="N5" s="23">
        <f t="shared" si="0"/>
        <v>-15.552178318135738</v>
      </c>
      <c r="P5" s="2">
        <v>19</v>
      </c>
      <c r="Q5" s="2">
        <v>203</v>
      </c>
      <c r="R5" s="32">
        <v>2.1276595744680851</v>
      </c>
      <c r="S5" s="12">
        <v>0.17647058823529413</v>
      </c>
      <c r="T5" s="30">
        <v>60</v>
      </c>
      <c r="U5" s="33">
        <v>-2.127659574468084E-2</v>
      </c>
      <c r="V5" s="23">
        <f t="shared" si="2"/>
        <v>-12.056737588652476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</row>
    <row r="6" spans="2:37" x14ac:dyDescent="0.3">
      <c r="B6" s="2">
        <v>4</v>
      </c>
      <c r="C6" s="13">
        <v>4.9586776859504136</v>
      </c>
      <c r="D6" s="12">
        <v>0.25</v>
      </c>
      <c r="E6" s="12">
        <v>60</v>
      </c>
      <c r="F6" s="14">
        <v>-4.9586776859504175E-2</v>
      </c>
      <c r="G6" s="23">
        <f t="shared" si="1"/>
        <v>-19.834710743801669</v>
      </c>
      <c r="I6" s="2">
        <v>16</v>
      </c>
      <c r="J6" s="10">
        <v>4.1666666666666661</v>
      </c>
      <c r="K6" s="12">
        <v>0.25</v>
      </c>
      <c r="L6" s="12">
        <v>60</v>
      </c>
      <c r="M6" s="14">
        <v>-4.1666666666666671E-2</v>
      </c>
      <c r="N6" s="23">
        <f t="shared" si="0"/>
        <v>-16.666666666666668</v>
      </c>
      <c r="P6" s="2">
        <v>20</v>
      </c>
      <c r="Q6" s="2">
        <v>204</v>
      </c>
      <c r="R6" s="32">
        <v>2.9535864978902953</v>
      </c>
      <c r="S6" s="12">
        <v>0.25</v>
      </c>
      <c r="T6" s="30">
        <v>60</v>
      </c>
      <c r="U6" s="33">
        <v>-2.9535864978902957E-2</v>
      </c>
      <c r="V6" s="23">
        <f t="shared" si="2"/>
        <v>-11.814345991561183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</row>
    <row r="7" spans="2:37" x14ac:dyDescent="0.3">
      <c r="B7" s="2">
        <v>21</v>
      </c>
      <c r="C7" s="13">
        <v>1.2875536480686695E-2</v>
      </c>
      <c r="D7" s="12">
        <v>5.2631578947368418E-2</v>
      </c>
      <c r="E7" s="12">
        <v>30</v>
      </c>
      <c r="F7" s="14">
        <v>-1.287553648068677E-2</v>
      </c>
      <c r="G7" s="23">
        <f t="shared" si="1"/>
        <v>-24.463519313304861</v>
      </c>
      <c r="I7" s="2">
        <v>77</v>
      </c>
      <c r="J7" s="12">
        <v>2.1276595744680851</v>
      </c>
      <c r="K7" s="12">
        <v>5.2631578947368418E-2</v>
      </c>
      <c r="L7" s="2">
        <v>10</v>
      </c>
      <c r="M7" s="14">
        <v>-2.1276595744680934E-2</v>
      </c>
      <c r="N7" s="23">
        <f t="shared" si="0"/>
        <v>-40.425531914893782</v>
      </c>
      <c r="P7" s="2">
        <v>45</v>
      </c>
      <c r="Q7" s="2">
        <v>205</v>
      </c>
      <c r="R7" s="32">
        <v>1.7094017094017095</v>
      </c>
      <c r="S7" s="12">
        <v>5.2631578947368418E-2</v>
      </c>
      <c r="T7" s="30">
        <v>10</v>
      </c>
      <c r="U7" s="33">
        <v>-1.7094017094017117E-2</v>
      </c>
      <c r="V7" s="23">
        <f t="shared" si="2"/>
        <v>-32.478632478632527</v>
      </c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</row>
    <row r="8" spans="2:37" x14ac:dyDescent="0.3">
      <c r="B8" s="2">
        <v>22</v>
      </c>
      <c r="C8" s="13">
        <v>4.1666666666666664E-2</v>
      </c>
      <c r="D8" s="12">
        <v>0.1111111111111111</v>
      </c>
      <c r="E8" s="12">
        <v>30</v>
      </c>
      <c r="F8" s="14">
        <v>-4.1666666666666699E-2</v>
      </c>
      <c r="G8" s="23">
        <f t="shared" si="1"/>
        <v>-37.500000000000028</v>
      </c>
      <c r="I8" s="2">
        <v>78</v>
      </c>
      <c r="J8" s="12">
        <v>4.1666666666666661</v>
      </c>
      <c r="K8" s="12">
        <v>0.1111111111111111</v>
      </c>
      <c r="L8" s="2">
        <v>10</v>
      </c>
      <c r="M8" s="14">
        <v>-4.1666666666666699E-2</v>
      </c>
      <c r="N8" s="23">
        <f t="shared" si="0"/>
        <v>-37.500000000000028</v>
      </c>
      <c r="P8" s="2">
        <v>46</v>
      </c>
      <c r="Q8" s="2">
        <v>206</v>
      </c>
      <c r="R8" s="32">
        <v>3.7656903765690379</v>
      </c>
      <c r="S8" s="12">
        <v>0.1111111111111111</v>
      </c>
      <c r="T8" s="30">
        <v>10</v>
      </c>
      <c r="U8" s="33">
        <v>-3.7656903765690447E-2</v>
      </c>
      <c r="V8" s="23">
        <f t="shared" si="2"/>
        <v>-33.891213389121404</v>
      </c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2:37" x14ac:dyDescent="0.3">
      <c r="B9" s="2">
        <v>23</v>
      </c>
      <c r="C9" s="13">
        <v>7.2580645161290328E-2</v>
      </c>
      <c r="D9" s="12">
        <v>0.17647058823529413</v>
      </c>
      <c r="E9" s="12">
        <v>30</v>
      </c>
      <c r="F9" s="14">
        <v>-7.2580645161290341E-2</v>
      </c>
      <c r="G9" s="23">
        <f t="shared" si="1"/>
        <v>-41.12903225806452</v>
      </c>
      <c r="I9" s="2">
        <v>79</v>
      </c>
      <c r="J9" s="12">
        <v>6.1224489795918364</v>
      </c>
      <c r="K9" s="12">
        <v>0.17647058823529413</v>
      </c>
      <c r="L9" s="2">
        <v>10</v>
      </c>
      <c r="M9" s="14">
        <v>-6.1224489795918317E-2</v>
      </c>
      <c r="N9" s="23">
        <f t="shared" si="0"/>
        <v>-34.693877551020378</v>
      </c>
      <c r="P9" s="2">
        <v>47</v>
      </c>
      <c r="Q9" s="2">
        <v>207</v>
      </c>
      <c r="R9" s="32">
        <v>6.5040650406504072</v>
      </c>
      <c r="S9" s="12">
        <v>0.17647058823529413</v>
      </c>
      <c r="T9" s="30">
        <v>10</v>
      </c>
      <c r="U9" s="33">
        <v>-6.5040650406504003E-2</v>
      </c>
      <c r="V9" s="23">
        <f t="shared" si="2"/>
        <v>-36.856368563685599</v>
      </c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</row>
    <row r="10" spans="2:37" x14ac:dyDescent="0.3">
      <c r="B10" s="2">
        <v>24</v>
      </c>
      <c r="C10" s="13">
        <v>0.08</v>
      </c>
      <c r="D10" s="12">
        <v>0.25</v>
      </c>
      <c r="E10" s="12">
        <v>30</v>
      </c>
      <c r="F10" s="14">
        <v>-8.0000000000000043E-2</v>
      </c>
      <c r="G10" s="23">
        <f t="shared" si="1"/>
        <v>-32.000000000000014</v>
      </c>
      <c r="I10" s="2">
        <v>80</v>
      </c>
      <c r="J10" s="12">
        <v>8</v>
      </c>
      <c r="K10" s="12">
        <v>0.25</v>
      </c>
      <c r="L10" s="2">
        <v>10</v>
      </c>
      <c r="M10" s="14">
        <v>-8.0000000000000043E-2</v>
      </c>
      <c r="N10" s="23">
        <f t="shared" si="0"/>
        <v>-32.000000000000014</v>
      </c>
      <c r="P10" s="2">
        <v>48</v>
      </c>
      <c r="Q10" s="2">
        <v>208</v>
      </c>
      <c r="R10" s="32">
        <v>8.7301587301587293</v>
      </c>
      <c r="S10" s="12">
        <v>0.25</v>
      </c>
      <c r="T10" s="30">
        <v>10</v>
      </c>
      <c r="U10" s="33">
        <v>-8.7301587301587269E-2</v>
      </c>
      <c r="V10" s="23">
        <f t="shared" si="2"/>
        <v>-34.92063492063491</v>
      </c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2:37" x14ac:dyDescent="0.3">
      <c r="B11" s="2">
        <v>25</v>
      </c>
      <c r="C11" s="13">
        <v>3.3613445378151259E-2</v>
      </c>
      <c r="D11" s="12">
        <v>5.2631578947368418E-2</v>
      </c>
      <c r="E11" s="12">
        <v>10</v>
      </c>
      <c r="F11" s="14">
        <v>-3.3613445378151224E-2</v>
      </c>
      <c r="G11" s="23">
        <f t="shared" si="1"/>
        <v>-63.865546218487331</v>
      </c>
      <c r="I11" s="2">
        <v>81</v>
      </c>
      <c r="J11" s="12">
        <v>2.1276595744680851</v>
      </c>
      <c r="K11" s="12">
        <v>5.2631578947368418E-2</v>
      </c>
      <c r="L11" s="2">
        <v>20</v>
      </c>
      <c r="M11" s="14">
        <v>-2.1276595744680934E-2</v>
      </c>
      <c r="N11" s="23">
        <f t="shared" si="0"/>
        <v>-40.425531914893782</v>
      </c>
      <c r="P11" s="2">
        <v>49</v>
      </c>
      <c r="Q11" s="2">
        <v>209</v>
      </c>
      <c r="R11" s="32">
        <v>1.2875536480686696</v>
      </c>
      <c r="S11" s="12">
        <v>5.2631578947368418E-2</v>
      </c>
      <c r="T11" s="30">
        <v>20</v>
      </c>
      <c r="U11" s="33">
        <v>-1.287553648068677E-2</v>
      </c>
      <c r="V11" s="23">
        <f t="shared" si="2"/>
        <v>-24.463519313304861</v>
      </c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2:37" x14ac:dyDescent="0.3">
      <c r="B12" s="2">
        <v>26</v>
      </c>
      <c r="C12" s="13">
        <v>6.1224489795918366E-2</v>
      </c>
      <c r="D12" s="12">
        <v>0.1111111111111111</v>
      </c>
      <c r="E12" s="12">
        <v>10</v>
      </c>
      <c r="F12" s="14">
        <v>-6.1224489795918477E-2</v>
      </c>
      <c r="G12" s="23">
        <f t="shared" si="1"/>
        <v>-55.102040816326635</v>
      </c>
      <c r="I12" s="2">
        <v>82</v>
      </c>
      <c r="J12" s="12">
        <v>4.1666666666666661</v>
      </c>
      <c r="K12" s="12">
        <v>0.1111111111111111</v>
      </c>
      <c r="L12" s="2">
        <v>20</v>
      </c>
      <c r="M12" s="14">
        <v>-4.1666666666666699E-2</v>
      </c>
      <c r="N12" s="23">
        <f t="shared" si="0"/>
        <v>-37.500000000000028</v>
      </c>
      <c r="P12" s="2">
        <v>50</v>
      </c>
      <c r="Q12" s="2">
        <v>210</v>
      </c>
      <c r="R12" s="32">
        <v>3.3613445378151261</v>
      </c>
      <c r="S12" s="12">
        <v>0.1111111111111111</v>
      </c>
      <c r="T12" s="30">
        <v>20</v>
      </c>
      <c r="U12" s="33">
        <v>-3.3613445378151294E-2</v>
      </c>
      <c r="V12" s="23">
        <f t="shared" si="2"/>
        <v>-30.252100840336166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2:37" x14ac:dyDescent="0.3">
      <c r="B13" s="2">
        <v>27</v>
      </c>
      <c r="C13" s="13">
        <v>0.08</v>
      </c>
      <c r="D13" s="12">
        <v>0.17647058823529413</v>
      </c>
      <c r="E13" s="12">
        <v>10</v>
      </c>
      <c r="F13" s="14">
        <v>-8.0000000000000085E-2</v>
      </c>
      <c r="G13" s="23">
        <f t="shared" si="1"/>
        <v>-45.333333333333378</v>
      </c>
      <c r="I13" s="2">
        <v>83</v>
      </c>
      <c r="J13" s="12">
        <v>4.9586776859504136</v>
      </c>
      <c r="K13" s="12">
        <v>0.17647058823529413</v>
      </c>
      <c r="L13" s="2">
        <v>20</v>
      </c>
      <c r="M13" s="14">
        <v>-4.9586776859504127E-2</v>
      </c>
      <c r="N13" s="23">
        <f t="shared" si="0"/>
        <v>-28.099173553719002</v>
      </c>
      <c r="P13" s="2">
        <v>51</v>
      </c>
      <c r="Q13" s="2">
        <v>211</v>
      </c>
      <c r="R13" s="32">
        <v>6.1224489795918364</v>
      </c>
      <c r="S13" s="12">
        <v>0.17647058823529413</v>
      </c>
      <c r="T13" s="30">
        <v>20</v>
      </c>
      <c r="U13" s="33">
        <v>-6.1224489795918317E-2</v>
      </c>
      <c r="V13" s="23">
        <f t="shared" si="2"/>
        <v>-34.693877551020378</v>
      </c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2:37" x14ac:dyDescent="0.3">
      <c r="B14" s="2">
        <v>28</v>
      </c>
      <c r="C14" s="13">
        <v>8.7301587301587297E-2</v>
      </c>
      <c r="D14" s="12">
        <v>0.25</v>
      </c>
      <c r="E14" s="12">
        <v>10</v>
      </c>
      <c r="F14" s="14">
        <v>-8.7301587301587269E-2</v>
      </c>
      <c r="G14" s="23">
        <f t="shared" si="1"/>
        <v>-34.92063492063491</v>
      </c>
      <c r="I14" s="2">
        <v>84</v>
      </c>
      <c r="J14" s="12">
        <v>8</v>
      </c>
      <c r="K14" s="12">
        <v>0.25</v>
      </c>
      <c r="L14" s="2">
        <v>20</v>
      </c>
      <c r="M14" s="14">
        <v>-8.0000000000000043E-2</v>
      </c>
      <c r="N14" s="23">
        <f t="shared" si="0"/>
        <v>-32.000000000000014</v>
      </c>
      <c r="P14" s="2">
        <v>52</v>
      </c>
      <c r="Q14" s="2">
        <v>212</v>
      </c>
      <c r="R14" s="32">
        <v>8.3665338645418323</v>
      </c>
      <c r="S14" s="12">
        <v>0.25</v>
      </c>
      <c r="T14" s="30">
        <v>20</v>
      </c>
      <c r="U14" s="33">
        <v>-8.3665338645418336E-2</v>
      </c>
      <c r="V14" s="23">
        <f t="shared" si="2"/>
        <v>-33.466135458167336</v>
      </c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2:37" x14ac:dyDescent="0.3">
      <c r="B15" s="2">
        <v>29</v>
      </c>
      <c r="C15" s="13">
        <v>0.86206896551724133</v>
      </c>
      <c r="D15" s="12">
        <v>5.2631578947368418E-2</v>
      </c>
      <c r="E15" s="12">
        <v>90</v>
      </c>
      <c r="F15" s="14">
        <v>-8.6206896551724449E-3</v>
      </c>
      <c r="G15" s="23">
        <f t="shared" si="1"/>
        <v>-16.379310344827644</v>
      </c>
      <c r="I15" s="2">
        <v>85</v>
      </c>
      <c r="J15" s="12">
        <v>0.86206896551724133</v>
      </c>
      <c r="K15" s="12">
        <v>5.2631578947368418E-2</v>
      </c>
      <c r="L15" s="2">
        <v>40</v>
      </c>
      <c r="M15" s="14">
        <v>-8.6206896551724449E-3</v>
      </c>
      <c r="N15" s="23">
        <f t="shared" si="0"/>
        <v>-16.379310344827644</v>
      </c>
      <c r="P15" s="2">
        <v>53</v>
      </c>
      <c r="Q15" s="2">
        <v>213</v>
      </c>
      <c r="R15" s="32">
        <v>0.86206896551724133</v>
      </c>
      <c r="S15" s="12">
        <v>5.2631578947368418E-2</v>
      </c>
      <c r="T15" s="30">
        <v>30</v>
      </c>
      <c r="U15" s="33">
        <v>-8.6206896551724449E-3</v>
      </c>
      <c r="V15" s="23">
        <f t="shared" si="2"/>
        <v>-16.379310344827644</v>
      </c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2:37" x14ac:dyDescent="0.3">
      <c r="B16" s="2">
        <v>30</v>
      </c>
      <c r="C16" s="13">
        <v>2.1276595744680851</v>
      </c>
      <c r="D16" s="12">
        <v>0.1111111111111111</v>
      </c>
      <c r="E16" s="12">
        <v>90</v>
      </c>
      <c r="F16" s="14">
        <v>-2.1276595744680882E-2</v>
      </c>
      <c r="G16" s="23">
        <f t="shared" si="1"/>
        <v>-19.148936170212796</v>
      </c>
      <c r="I16" s="2">
        <v>86</v>
      </c>
      <c r="J16" s="12">
        <v>2.1276595744680851</v>
      </c>
      <c r="K16" s="12">
        <v>0.1111111111111111</v>
      </c>
      <c r="L16" s="2">
        <v>40</v>
      </c>
      <c r="M16" s="14">
        <v>-2.1276595744680882E-2</v>
      </c>
      <c r="N16" s="23">
        <f t="shared" si="0"/>
        <v>-19.148936170212796</v>
      </c>
      <c r="P16" s="2">
        <v>54</v>
      </c>
      <c r="Q16" s="2">
        <v>214</v>
      </c>
      <c r="R16" s="32">
        <v>2.9535864978902953</v>
      </c>
      <c r="S16" s="12">
        <v>0.1111111111111111</v>
      </c>
      <c r="T16" s="30">
        <v>30</v>
      </c>
      <c r="U16" s="33">
        <v>-2.9535864978903086E-2</v>
      </c>
      <c r="V16" s="23">
        <f t="shared" si="2"/>
        <v>-26.582278481012779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2:37" x14ac:dyDescent="0.3">
      <c r="B17" s="2">
        <v>31</v>
      </c>
      <c r="C17" s="13">
        <v>3.3613445378151261</v>
      </c>
      <c r="D17" s="12">
        <v>0.17647058823529413</v>
      </c>
      <c r="E17" s="12">
        <v>90</v>
      </c>
      <c r="F17" s="14">
        <v>-3.3613445378151176E-2</v>
      </c>
      <c r="G17" s="23">
        <f t="shared" si="1"/>
        <v>-19.047619047618998</v>
      </c>
      <c r="I17" s="2">
        <v>87</v>
      </c>
      <c r="J17" s="12">
        <v>3.3613445378151261</v>
      </c>
      <c r="K17" s="12">
        <v>0.17647058823529413</v>
      </c>
      <c r="L17" s="2">
        <v>40</v>
      </c>
      <c r="M17" s="14">
        <v>-3.3613445378151176E-2</v>
      </c>
      <c r="N17" s="23">
        <f t="shared" si="0"/>
        <v>-19.047619047618998</v>
      </c>
      <c r="P17" s="2">
        <v>55</v>
      </c>
      <c r="Q17" s="2">
        <v>215</v>
      </c>
      <c r="R17" s="32">
        <v>5.3497942386831276</v>
      </c>
      <c r="S17" s="12">
        <v>0.17647058823529413</v>
      </c>
      <c r="T17" s="30">
        <v>30</v>
      </c>
      <c r="U17" s="33">
        <v>-5.3497942386831282E-2</v>
      </c>
      <c r="V17" s="23">
        <f t="shared" si="2"/>
        <v>-30.315500685871061</v>
      </c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2:37" x14ac:dyDescent="0.3">
      <c r="B18" s="2">
        <v>32</v>
      </c>
      <c r="C18" s="13">
        <v>4.1666666666666661</v>
      </c>
      <c r="D18" s="12">
        <v>0.25</v>
      </c>
      <c r="E18" s="12">
        <v>90</v>
      </c>
      <c r="F18" s="14">
        <v>-4.1666666666666671E-2</v>
      </c>
      <c r="G18" s="23">
        <f t="shared" si="1"/>
        <v>-16.666666666666668</v>
      </c>
      <c r="I18" s="2">
        <v>88</v>
      </c>
      <c r="J18" s="12">
        <v>4.1666666666666661</v>
      </c>
      <c r="K18" s="12">
        <v>0.25</v>
      </c>
      <c r="L18" s="2">
        <v>40</v>
      </c>
      <c r="M18" s="14">
        <v>-4.1666666666666671E-2</v>
      </c>
      <c r="N18" s="23">
        <f t="shared" si="0"/>
        <v>-16.666666666666668</v>
      </c>
      <c r="P18" s="2">
        <v>56</v>
      </c>
      <c r="Q18" s="2">
        <v>216</v>
      </c>
      <c r="R18" s="32">
        <v>7.2580645161290329</v>
      </c>
      <c r="S18" s="12">
        <v>0.25</v>
      </c>
      <c r="T18" s="30">
        <v>30</v>
      </c>
      <c r="U18" s="33">
        <v>-7.2580645161290258E-2</v>
      </c>
      <c r="V18" s="23">
        <f t="shared" si="2"/>
        <v>-29.032258064516103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2:37" x14ac:dyDescent="0.3">
      <c r="B19" s="2">
        <v>33</v>
      </c>
      <c r="C19" s="13">
        <v>0.86206896551724133</v>
      </c>
      <c r="D19" s="12">
        <v>5.2631578947368418E-2</v>
      </c>
      <c r="E19" s="12">
        <v>120</v>
      </c>
      <c r="F19" s="14">
        <v>-8.6206896551724449E-3</v>
      </c>
      <c r="G19" s="23">
        <f t="shared" si="1"/>
        <v>-16.379310344827644</v>
      </c>
      <c r="I19" s="2">
        <v>89</v>
      </c>
      <c r="J19" s="12">
        <v>0.4329004329004329</v>
      </c>
      <c r="K19" s="12">
        <v>5.2631578947368418E-2</v>
      </c>
      <c r="L19" s="12">
        <v>80</v>
      </c>
      <c r="M19" s="14">
        <v>-4.3290043290043767E-3</v>
      </c>
      <c r="N19" s="23">
        <f t="shared" si="0"/>
        <v>-8.2251082251083165</v>
      </c>
      <c r="P19" s="2">
        <v>57</v>
      </c>
      <c r="Q19" s="2">
        <v>217</v>
      </c>
      <c r="R19" s="32">
        <v>0.4329004329004329</v>
      </c>
      <c r="S19" s="12">
        <v>5.2631578947368418E-2</v>
      </c>
      <c r="T19" s="30">
        <v>45</v>
      </c>
      <c r="U19" s="33">
        <v>-4.3290043290043767E-3</v>
      </c>
      <c r="V19" s="23">
        <f t="shared" si="2"/>
        <v>-8.2251082251083165</v>
      </c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2:37" x14ac:dyDescent="0.3">
      <c r="B20" s="2">
        <v>34</v>
      </c>
      <c r="C20" s="13">
        <v>1.7094017094017095</v>
      </c>
      <c r="D20" s="12">
        <v>0.1111111111111111</v>
      </c>
      <c r="E20" s="12">
        <v>120</v>
      </c>
      <c r="F20" s="14">
        <v>-1.7094017094017186E-2</v>
      </c>
      <c r="G20" s="23">
        <f t="shared" si="1"/>
        <v>-15.384615384615469</v>
      </c>
      <c r="I20" s="2">
        <v>90</v>
      </c>
      <c r="J20" s="12">
        <v>1.2875536480686696</v>
      </c>
      <c r="K20" s="12">
        <v>0.1111111111111111</v>
      </c>
      <c r="L20" s="12">
        <v>80</v>
      </c>
      <c r="M20" s="14">
        <v>-1.2875536480686801E-2</v>
      </c>
      <c r="N20" s="23">
        <f t="shared" si="0"/>
        <v>-11.58798283261812</v>
      </c>
      <c r="P20" s="2">
        <v>58</v>
      </c>
      <c r="Q20" s="2">
        <v>218</v>
      </c>
      <c r="R20" s="32">
        <v>1.7094017094017095</v>
      </c>
      <c r="S20" s="12">
        <v>0.1111111111111111</v>
      </c>
      <c r="T20" s="30">
        <v>45</v>
      </c>
      <c r="U20" s="33">
        <v>-1.7094017094017186E-2</v>
      </c>
      <c r="V20" s="23">
        <f t="shared" si="2"/>
        <v>-15.384615384615469</v>
      </c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2:37" x14ac:dyDescent="0.3">
      <c r="B21" s="2">
        <v>35</v>
      </c>
      <c r="C21" s="13">
        <v>2.5423728813559325</v>
      </c>
      <c r="D21" s="12">
        <v>0.17647058823529413</v>
      </c>
      <c r="E21" s="12">
        <v>120</v>
      </c>
      <c r="F21" s="14">
        <v>-2.5423728813559303E-2</v>
      </c>
      <c r="G21" s="23">
        <f t="shared" si="1"/>
        <v>-14.406779661016937</v>
      </c>
      <c r="I21" s="2">
        <v>91</v>
      </c>
      <c r="J21" s="12">
        <v>2.1276595744680851</v>
      </c>
      <c r="K21" s="12">
        <v>0.17647058823529413</v>
      </c>
      <c r="L21" s="12">
        <v>80</v>
      </c>
      <c r="M21" s="14">
        <v>-2.127659574468084E-2</v>
      </c>
      <c r="N21" s="23">
        <f t="shared" si="0"/>
        <v>-12.056737588652476</v>
      </c>
      <c r="P21" s="2">
        <v>59</v>
      </c>
      <c r="Q21" s="2">
        <v>219</v>
      </c>
      <c r="R21" s="32">
        <v>2.9535864978902953</v>
      </c>
      <c r="S21" s="12">
        <v>0.17647058823529413</v>
      </c>
      <c r="T21" s="30">
        <v>45</v>
      </c>
      <c r="U21" s="33">
        <v>-2.9535864978902926E-2</v>
      </c>
      <c r="V21" s="23">
        <f t="shared" si="2"/>
        <v>-16.736990154711656</v>
      </c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2:37" x14ac:dyDescent="0.3">
      <c r="B22" s="2">
        <v>36</v>
      </c>
      <c r="C22" s="13">
        <v>3.7656903765690379</v>
      </c>
      <c r="D22" s="12">
        <v>0.25</v>
      </c>
      <c r="E22" s="12">
        <v>120</v>
      </c>
      <c r="F22" s="14">
        <v>-3.7656903765690308E-2</v>
      </c>
      <c r="G22" s="23">
        <f t="shared" si="1"/>
        <v>-15.062761506276123</v>
      </c>
      <c r="I22" s="2">
        <v>92</v>
      </c>
      <c r="J22" s="12">
        <v>3.3613445378151261</v>
      </c>
      <c r="K22" s="12">
        <v>0.25</v>
      </c>
      <c r="L22" s="12">
        <v>80</v>
      </c>
      <c r="M22" s="14">
        <v>-3.3613445378151245E-2</v>
      </c>
      <c r="N22" s="23">
        <f t="shared" si="0"/>
        <v>-13.445378151260497</v>
      </c>
      <c r="P22" s="2">
        <v>60</v>
      </c>
      <c r="Q22" s="2">
        <v>220</v>
      </c>
      <c r="R22" s="32">
        <v>4.9586776859504136</v>
      </c>
      <c r="S22" s="12">
        <v>0.25</v>
      </c>
      <c r="T22" s="30">
        <v>45</v>
      </c>
      <c r="U22" s="33">
        <v>-4.9586776859504175E-2</v>
      </c>
      <c r="V22" s="23">
        <f t="shared" si="2"/>
        <v>-19.834710743801669</v>
      </c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2:37" x14ac:dyDescent="0.3">
      <c r="B23" s="2"/>
      <c r="C23" s="13"/>
      <c r="D23" s="12"/>
      <c r="E23" s="12"/>
      <c r="F23" s="14"/>
      <c r="G23" s="23"/>
      <c r="I23" s="2"/>
      <c r="J23" s="12"/>
      <c r="K23" s="12"/>
      <c r="L23" s="12"/>
      <c r="M23" s="14"/>
      <c r="N23" s="23"/>
      <c r="P23" s="2"/>
      <c r="Q23" s="30">
        <v>229</v>
      </c>
      <c r="R23" s="32">
        <v>0.4329004329004329</v>
      </c>
      <c r="S23" s="12">
        <v>5.2631578947368418E-2</v>
      </c>
      <c r="T23" s="30">
        <v>90</v>
      </c>
      <c r="U23" s="33">
        <v>-4.3290043290043767E-3</v>
      </c>
      <c r="V23" s="23">
        <f t="shared" si="2"/>
        <v>-8.2251082251083165</v>
      </c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2:37" x14ac:dyDescent="0.3">
      <c r="B24" s="2"/>
      <c r="C24" s="13"/>
      <c r="D24" s="12"/>
      <c r="E24" s="12"/>
      <c r="F24" s="14"/>
      <c r="G24" s="23"/>
      <c r="I24" s="2"/>
      <c r="J24" s="12"/>
      <c r="K24" s="12"/>
      <c r="L24" s="12"/>
      <c r="M24" s="14"/>
      <c r="N24" s="23"/>
      <c r="P24" s="2"/>
      <c r="Q24" s="30">
        <v>230</v>
      </c>
      <c r="R24" s="32">
        <v>1.2875536480686696</v>
      </c>
      <c r="S24" s="12">
        <v>0.1111111111111111</v>
      </c>
      <c r="T24" s="30">
        <v>90</v>
      </c>
      <c r="U24" s="33">
        <v>-1.2875536480686801E-2</v>
      </c>
      <c r="V24" s="23">
        <f t="shared" si="2"/>
        <v>-11.58798283261812</v>
      </c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2:37" x14ac:dyDescent="0.3">
      <c r="B25" s="2"/>
      <c r="C25" s="13"/>
      <c r="D25" s="12"/>
      <c r="E25" s="12"/>
      <c r="F25" s="14"/>
      <c r="G25" s="23"/>
      <c r="I25" s="2"/>
      <c r="J25" s="12"/>
      <c r="K25" s="12"/>
      <c r="L25" s="12"/>
      <c r="M25" s="14"/>
      <c r="N25" s="23"/>
      <c r="P25" s="2"/>
      <c r="Q25" s="30">
        <v>231</v>
      </c>
      <c r="R25" s="32">
        <v>2.1276595744680851</v>
      </c>
      <c r="S25" s="12">
        <v>0.17647058823529413</v>
      </c>
      <c r="T25" s="30">
        <v>90</v>
      </c>
      <c r="U25" s="33">
        <v>-2.127659574468084E-2</v>
      </c>
      <c r="V25" s="23">
        <f t="shared" si="2"/>
        <v>-12.056737588652476</v>
      </c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2:37" x14ac:dyDescent="0.3">
      <c r="B26" s="2"/>
      <c r="C26" s="13"/>
      <c r="D26" s="12"/>
      <c r="E26" s="12"/>
      <c r="F26" s="14"/>
      <c r="G26" s="23"/>
      <c r="I26" s="2"/>
      <c r="J26" s="12"/>
      <c r="K26" s="12"/>
      <c r="L26" s="12"/>
      <c r="M26" s="14"/>
      <c r="N26" s="23"/>
      <c r="P26" s="2"/>
      <c r="Q26" s="30">
        <v>232</v>
      </c>
      <c r="R26" s="32">
        <v>2.9535864978902953</v>
      </c>
      <c r="S26" s="12">
        <v>0.25</v>
      </c>
      <c r="T26" s="30">
        <v>90</v>
      </c>
      <c r="U26" s="33">
        <v>-2.9535864978902957E-2</v>
      </c>
      <c r="V26" s="23">
        <f t="shared" si="2"/>
        <v>-11.814345991561183</v>
      </c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</row>
    <row r="27" spans="2:37" x14ac:dyDescent="0.3">
      <c r="B27" s="2"/>
      <c r="C27" s="13"/>
      <c r="D27" s="12"/>
      <c r="E27" s="12"/>
      <c r="F27" s="14"/>
      <c r="G27" s="23"/>
      <c r="I27" s="2"/>
      <c r="J27" s="12"/>
      <c r="K27" s="12"/>
      <c r="L27" s="12"/>
      <c r="M27" s="14"/>
      <c r="N27" s="23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</row>
    <row r="28" spans="2:37" x14ac:dyDescent="0.3">
      <c r="B28" s="2"/>
      <c r="C28" s="13"/>
      <c r="D28" s="12"/>
      <c r="E28" s="12"/>
      <c r="F28" s="14"/>
      <c r="G28" s="23"/>
      <c r="I28" s="2"/>
      <c r="J28" s="12"/>
      <c r="K28" s="12"/>
      <c r="L28" s="12"/>
      <c r="M28" s="14"/>
      <c r="N28" s="23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</row>
    <row r="29" spans="2:37" x14ac:dyDescent="0.3">
      <c r="B29" s="2"/>
      <c r="C29" s="13"/>
      <c r="D29" s="12"/>
      <c r="E29" s="12"/>
      <c r="F29" s="14"/>
      <c r="G29" s="23"/>
      <c r="I29" s="2"/>
      <c r="J29" s="12"/>
      <c r="K29" s="12"/>
      <c r="L29" s="12"/>
      <c r="M29" s="14"/>
      <c r="N29" s="23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</row>
    <row r="30" spans="2:37" x14ac:dyDescent="0.3">
      <c r="B30" s="2"/>
      <c r="C30" s="13"/>
      <c r="D30" s="12"/>
      <c r="E30" s="12"/>
      <c r="F30" s="14"/>
      <c r="G30" s="23"/>
      <c r="I30" s="2"/>
      <c r="J30" s="12"/>
      <c r="K30" s="12"/>
      <c r="L30" s="12"/>
      <c r="M30" s="14"/>
      <c r="N30" s="23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2:37" x14ac:dyDescent="0.3"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</row>
    <row r="32" spans="2:37" x14ac:dyDescent="0.3">
      <c r="B32" t="s">
        <v>26</v>
      </c>
      <c r="F32">
        <v>60</v>
      </c>
      <c r="G32" s="15">
        <f>AVERAGE(G3:G6,G15:G22)</f>
        <v>-17.240547952710283</v>
      </c>
      <c r="I32" t="s">
        <v>27</v>
      </c>
      <c r="M32">
        <v>60</v>
      </c>
      <c r="N32" s="29">
        <f>AVERAGE(N3:N6,N19:N22)</f>
        <v>-13.387879605602992</v>
      </c>
      <c r="R32" t="s">
        <v>28</v>
      </c>
      <c r="U32">
        <v>60</v>
      </c>
      <c r="V32" s="15">
        <f>AVERAGE(V3:V6,V23:V26)</f>
        <v>-10.921043659485024</v>
      </c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</row>
    <row r="33" spans="3:37" x14ac:dyDescent="0.3">
      <c r="F33">
        <v>120</v>
      </c>
      <c r="G33" s="15">
        <f>AVERAGE(G3:G6,G15:G22)</f>
        <v>-17.240547952710283</v>
      </c>
      <c r="M33">
        <v>80</v>
      </c>
      <c r="N33" s="29">
        <f>AVERAGE(N3:N6,N19:N22)</f>
        <v>-13.387879605602992</v>
      </c>
      <c r="U33">
        <v>90</v>
      </c>
      <c r="V33" s="15">
        <f>AVERAGE(V3:V6,V23:V26)</f>
        <v>-10.921043659485024</v>
      </c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3:37" x14ac:dyDescent="0.3"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</row>
    <row r="35" spans="3:37" x14ac:dyDescent="0.3"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7" spans="3:37" x14ac:dyDescent="0.3">
      <c r="P37" s="2"/>
      <c r="Q37" s="2"/>
      <c r="R37" s="12"/>
      <c r="S37" s="12"/>
      <c r="T37" s="12"/>
      <c r="U37" s="14"/>
    </row>
    <row r="38" spans="3:37" x14ac:dyDescent="0.3">
      <c r="I38" s="2" t="s">
        <v>1</v>
      </c>
      <c r="J38" s="12">
        <v>0.4329004329004329</v>
      </c>
      <c r="K38" s="12">
        <v>5.2631578947368418E-2</v>
      </c>
      <c r="L38" s="12">
        <v>60</v>
      </c>
      <c r="M38" s="14">
        <v>-4.3290043290043767E-3</v>
      </c>
      <c r="N38" s="23"/>
      <c r="P38" s="2"/>
      <c r="Q38" s="2"/>
      <c r="R38" s="12"/>
      <c r="S38" s="12"/>
      <c r="T38" s="12"/>
      <c r="U38" s="14"/>
    </row>
    <row r="39" spans="3:37" x14ac:dyDescent="0.3">
      <c r="I39" s="2" t="s">
        <v>2</v>
      </c>
      <c r="J39" s="12">
        <v>1.7094017094017095</v>
      </c>
      <c r="K39" s="12">
        <v>0.1111111111111111</v>
      </c>
      <c r="L39" s="12">
        <v>60</v>
      </c>
      <c r="M39" s="14">
        <v>-1.7094017094017186E-2</v>
      </c>
      <c r="N39" s="23"/>
      <c r="P39" s="2"/>
      <c r="Q39" s="2"/>
      <c r="R39" s="12"/>
      <c r="S39" s="12"/>
      <c r="T39" s="12"/>
      <c r="U39" s="14"/>
    </row>
    <row r="40" spans="3:37" x14ac:dyDescent="0.3">
      <c r="C40" s="11"/>
      <c r="D40" s="11"/>
      <c r="E40" s="11"/>
      <c r="I40" s="2" t="s">
        <v>3</v>
      </c>
      <c r="J40" s="12">
        <v>3.3613445378151261</v>
      </c>
      <c r="K40" s="12">
        <v>0.17647058823529413</v>
      </c>
      <c r="L40" s="12">
        <v>60</v>
      </c>
      <c r="M40" s="14">
        <v>-3.3613445378151176E-2</v>
      </c>
      <c r="N40" s="23"/>
      <c r="P40" s="2"/>
      <c r="Q40" s="2"/>
      <c r="R40" s="12"/>
      <c r="S40" s="12"/>
      <c r="T40" s="12"/>
      <c r="U40" s="14"/>
    </row>
    <row r="41" spans="3:37" x14ac:dyDescent="0.3">
      <c r="G41" s="15"/>
      <c r="I41" s="2" t="s">
        <v>4</v>
      </c>
      <c r="J41" s="12">
        <v>4.1666666666666661</v>
      </c>
      <c r="K41" s="12">
        <v>0.25</v>
      </c>
      <c r="L41" s="12">
        <v>60</v>
      </c>
      <c r="M41" s="14">
        <v>-4.1666666666666671E-2</v>
      </c>
      <c r="N41" s="23"/>
      <c r="P41" s="2"/>
      <c r="Q41" s="2"/>
      <c r="R41" s="12"/>
      <c r="S41" s="12"/>
      <c r="T41" s="12"/>
      <c r="U41" s="14"/>
      <c r="V41" s="15"/>
      <c r="AB41" s="15"/>
    </row>
    <row r="42" spans="3:37" x14ac:dyDescent="0.3">
      <c r="I42" s="2">
        <v>13</v>
      </c>
      <c r="J42" s="12">
        <v>0.86206896551724133</v>
      </c>
      <c r="K42" s="12">
        <v>5.2631578947368418E-2</v>
      </c>
      <c r="L42" s="12">
        <v>60</v>
      </c>
      <c r="M42" s="14">
        <v>-8.6206896551724449E-3</v>
      </c>
      <c r="N42" s="23"/>
      <c r="P42" s="2"/>
      <c r="Q42" s="2"/>
      <c r="R42" s="12"/>
      <c r="S42" s="12"/>
      <c r="T42" s="12"/>
      <c r="U42" s="14"/>
    </row>
    <row r="43" spans="3:37" x14ac:dyDescent="0.3">
      <c r="I43" s="2">
        <v>14</v>
      </c>
      <c r="J43" s="12">
        <v>2.1276595744680851</v>
      </c>
      <c r="K43" s="12">
        <v>0.1111111111111111</v>
      </c>
      <c r="L43" s="12">
        <v>60</v>
      </c>
      <c r="M43" s="14">
        <v>-2.1276595744680882E-2</v>
      </c>
      <c r="N43" s="23"/>
      <c r="P43" s="2"/>
      <c r="Q43" s="2"/>
      <c r="R43" s="12"/>
      <c r="S43" s="12"/>
      <c r="T43" s="12"/>
      <c r="U43" s="14"/>
    </row>
    <row r="44" spans="3:37" x14ac:dyDescent="0.3">
      <c r="G44" s="15"/>
      <c r="I44" s="2">
        <v>15</v>
      </c>
      <c r="J44" s="12">
        <v>3.3613445378151261</v>
      </c>
      <c r="K44" s="12">
        <v>0.17647058823529413</v>
      </c>
      <c r="L44" s="12">
        <v>60</v>
      </c>
      <c r="M44" s="14">
        <v>-2.127659574468084E-2</v>
      </c>
      <c r="N44" s="23"/>
      <c r="P44" s="2"/>
      <c r="Q44" s="2"/>
      <c r="R44" s="12"/>
      <c r="S44" s="12"/>
      <c r="T44" s="12"/>
      <c r="U44" s="14"/>
      <c r="V44" s="15"/>
      <c r="AB44" s="15"/>
    </row>
    <row r="45" spans="3:37" x14ac:dyDescent="0.3">
      <c r="G45" s="15"/>
      <c r="I45" s="2">
        <v>16</v>
      </c>
      <c r="J45" s="12">
        <v>4.1666666666666661</v>
      </c>
      <c r="K45" s="12">
        <v>0.25</v>
      </c>
      <c r="L45" s="12">
        <v>60</v>
      </c>
      <c r="M45" s="14">
        <v>-4.1666666666666671E-2</v>
      </c>
      <c r="N45" s="23"/>
      <c r="P45" s="2"/>
      <c r="Q45" s="2"/>
      <c r="R45" s="12"/>
      <c r="S45" s="12"/>
      <c r="T45" s="12"/>
      <c r="U45" s="14"/>
      <c r="V45" s="15"/>
      <c r="AB45" s="15"/>
    </row>
    <row r="46" spans="3:37" x14ac:dyDescent="0.3">
      <c r="G46" s="15"/>
      <c r="N46" s="15"/>
      <c r="P46" s="2"/>
      <c r="Q46" s="2"/>
      <c r="R46" s="12"/>
      <c r="S46" s="12"/>
      <c r="T46" s="12"/>
      <c r="U46" s="14"/>
      <c r="V46" s="15"/>
      <c r="AB46" s="15"/>
    </row>
    <row r="47" spans="3:37" x14ac:dyDescent="0.3">
      <c r="P47" s="2"/>
      <c r="Q47" s="2"/>
      <c r="R47" s="12"/>
      <c r="S47" s="12"/>
      <c r="T47" s="12"/>
      <c r="U47" s="14"/>
    </row>
    <row r="48" spans="3:37" x14ac:dyDescent="0.3">
      <c r="G48" s="15"/>
      <c r="N48" s="15"/>
      <c r="P48" s="2"/>
      <c r="Q48" s="2"/>
      <c r="R48" s="12"/>
      <c r="S48" s="12"/>
      <c r="T48" s="12"/>
      <c r="U48" s="14"/>
      <c r="V48" s="15"/>
      <c r="AB48" s="15"/>
    </row>
    <row r="49" spans="7:28" x14ac:dyDescent="0.3">
      <c r="G49" s="15"/>
      <c r="J49" s="11">
        <f>AVERAGE(J38,J42)</f>
        <v>0.64748469920883711</v>
      </c>
      <c r="M49" s="15">
        <f>AVERAGE(M38,M42)</f>
        <v>-6.4748469920884108E-3</v>
      </c>
      <c r="N49" s="15"/>
      <c r="V49" s="15"/>
      <c r="AB49" s="15"/>
    </row>
    <row r="50" spans="7:28" x14ac:dyDescent="0.3">
      <c r="G50" s="15"/>
      <c r="J50" s="11">
        <f t="shared" ref="J50:J52" si="3">AVERAGE(J39,J43)</f>
        <v>1.9185306419348973</v>
      </c>
      <c r="M50" s="15">
        <f t="shared" ref="M50:M52" si="4">AVERAGE(M39,M43)</f>
        <v>-1.9185306419349034E-2</v>
      </c>
      <c r="N50" s="15"/>
      <c r="V50" s="15"/>
      <c r="AB50" s="15"/>
    </row>
    <row r="51" spans="7:28" x14ac:dyDescent="0.3">
      <c r="J51" s="11">
        <f t="shared" si="3"/>
        <v>3.3613445378151261</v>
      </c>
      <c r="M51" s="15">
        <f t="shared" si="4"/>
        <v>-2.7445020561416008E-2</v>
      </c>
    </row>
    <row r="52" spans="7:28" x14ac:dyDescent="0.3">
      <c r="J52" s="11">
        <f t="shared" si="3"/>
        <v>4.1666666666666661</v>
      </c>
      <c r="M52" s="15">
        <f t="shared" si="4"/>
        <v>-4.1666666666666671E-2</v>
      </c>
      <c r="R52" s="11"/>
      <c r="U52" s="15"/>
    </row>
    <row r="53" spans="7:28" x14ac:dyDescent="0.3">
      <c r="R53" s="11"/>
      <c r="U53" s="15"/>
    </row>
    <row r="54" spans="7:28" x14ac:dyDescent="0.3">
      <c r="R54" s="11"/>
      <c r="U54" s="15"/>
    </row>
    <row r="55" spans="7:28" x14ac:dyDescent="0.3">
      <c r="R55" s="11"/>
      <c r="U55" s="15"/>
    </row>
    <row r="56" spans="7:28" x14ac:dyDescent="0.3">
      <c r="N56" s="15"/>
      <c r="O56" s="15"/>
      <c r="R56" s="15"/>
    </row>
    <row r="57" spans="7:28" x14ac:dyDescent="0.3">
      <c r="N57" s="15"/>
      <c r="O57" s="15"/>
      <c r="R57" s="15"/>
    </row>
    <row r="58" spans="7:28" x14ac:dyDescent="0.3">
      <c r="N58" s="15"/>
      <c r="O58" s="15"/>
      <c r="R58" s="15"/>
    </row>
    <row r="59" spans="7:28" x14ac:dyDescent="0.3">
      <c r="N59" s="15"/>
      <c r="O59" s="15"/>
      <c r="R59" s="15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F098-F99A-4959-B1D7-ED5069BB7961}">
  <sheetPr>
    <tabColor rgb="FF00B050"/>
  </sheetPr>
  <dimension ref="B1:AL40"/>
  <sheetViews>
    <sheetView tabSelected="1" topLeftCell="O1" zoomScale="70" zoomScaleNormal="70" workbookViewId="0">
      <selection activeCell="AQ8" sqref="AQ8"/>
    </sheetView>
  </sheetViews>
  <sheetFormatPr defaultRowHeight="14.4" x14ac:dyDescent="0.3"/>
  <cols>
    <col min="2" max="2" width="5" bestFit="1" customWidth="1"/>
    <col min="3" max="3" width="8.44140625" bestFit="1" customWidth="1"/>
    <col min="4" max="4" width="8.44140625" customWidth="1"/>
    <col min="5" max="5" width="7.21875" bestFit="1" customWidth="1"/>
    <col min="6" max="6" width="18.44140625" bestFit="1" customWidth="1"/>
    <col min="7" max="7" width="8.77734375" customWidth="1"/>
    <col min="9" max="9" width="4.77734375" bestFit="1" customWidth="1"/>
    <col min="10" max="10" width="8.44140625" bestFit="1" customWidth="1"/>
    <col min="11" max="11" width="8.44140625" customWidth="1"/>
    <col min="12" max="12" width="7.21875" bestFit="1" customWidth="1"/>
    <col min="13" max="13" width="18.44140625" bestFit="1" customWidth="1"/>
    <col min="14" max="14" width="7.77734375" bestFit="1" customWidth="1"/>
    <col min="16" max="16" width="7.5546875" bestFit="1" customWidth="1"/>
    <col min="17" max="17" width="8.33203125" bestFit="1" customWidth="1"/>
    <col min="18" max="18" width="8.44140625" bestFit="1" customWidth="1"/>
    <col min="19" max="19" width="8.44140625" customWidth="1"/>
    <col min="20" max="20" width="9.109375" customWidth="1"/>
    <col min="21" max="21" width="18.44140625" bestFit="1" customWidth="1"/>
    <col min="22" max="22" width="7.77734375" bestFit="1" customWidth="1"/>
    <col min="24" max="24" width="9.77734375" bestFit="1" customWidth="1"/>
    <col min="25" max="25" width="7.77734375" bestFit="1" customWidth="1"/>
  </cols>
  <sheetData>
    <row r="1" spans="2:38" x14ac:dyDescent="0.3">
      <c r="B1" s="2" t="s">
        <v>0</v>
      </c>
      <c r="C1" s="2" t="s">
        <v>16</v>
      </c>
      <c r="D1" s="2" t="s">
        <v>19</v>
      </c>
      <c r="E1" s="2" t="s">
        <v>22</v>
      </c>
      <c r="F1" s="2" t="s">
        <v>20</v>
      </c>
      <c r="G1" s="4"/>
      <c r="I1" s="2" t="s">
        <v>0</v>
      </c>
      <c r="J1" s="2" t="s">
        <v>16</v>
      </c>
      <c r="K1" s="2" t="s">
        <v>19</v>
      </c>
      <c r="L1" s="2" t="s">
        <v>22</v>
      </c>
      <c r="M1" s="2" t="s">
        <v>20</v>
      </c>
      <c r="N1" s="4"/>
      <c r="P1" s="2" t="s">
        <v>34</v>
      </c>
      <c r="Q1" s="2" t="s">
        <v>29</v>
      </c>
      <c r="R1" s="2" t="s">
        <v>16</v>
      </c>
      <c r="S1" s="2" t="s">
        <v>19</v>
      </c>
      <c r="T1" s="2" t="s">
        <v>22</v>
      </c>
      <c r="U1" s="2" t="s">
        <v>20</v>
      </c>
      <c r="V1" s="4"/>
      <c r="W1" s="4"/>
      <c r="X1" s="4"/>
      <c r="Y1" s="4"/>
      <c r="Z1" s="4"/>
    </row>
    <row r="2" spans="2:38" x14ac:dyDescent="0.3">
      <c r="B2" s="2"/>
      <c r="C2" s="2" t="s">
        <v>17</v>
      </c>
      <c r="D2" s="2"/>
      <c r="E2" s="2"/>
      <c r="F2" s="2" t="s">
        <v>18</v>
      </c>
      <c r="G2" s="4" t="s">
        <v>24</v>
      </c>
      <c r="I2" s="2"/>
      <c r="J2" s="2" t="s">
        <v>17</v>
      </c>
      <c r="K2" s="2"/>
      <c r="L2" s="2"/>
      <c r="M2" s="2" t="s">
        <v>18</v>
      </c>
      <c r="N2" s="4" t="s">
        <v>24</v>
      </c>
      <c r="P2" s="2"/>
      <c r="Q2" s="2"/>
      <c r="R2" s="2" t="s">
        <v>17</v>
      </c>
      <c r="S2" s="2"/>
      <c r="T2" s="2"/>
      <c r="U2" s="2" t="s">
        <v>18</v>
      </c>
      <c r="V2" s="4" t="s">
        <v>24</v>
      </c>
      <c r="W2" s="4"/>
      <c r="X2" s="4"/>
      <c r="Y2" s="4"/>
      <c r="Z2" s="4"/>
    </row>
    <row r="3" spans="2:38" x14ac:dyDescent="0.3">
      <c r="B3" s="2">
        <v>1</v>
      </c>
      <c r="C3" s="13">
        <v>0.86206896551724133</v>
      </c>
      <c r="D3" s="13">
        <v>0.05</v>
      </c>
      <c r="E3" s="12">
        <v>785</v>
      </c>
      <c r="F3" s="14">
        <v>-8.6206896551724449E-3</v>
      </c>
      <c r="G3" s="22">
        <f>F3*100/D3</f>
        <v>-17.241379310344886</v>
      </c>
      <c r="I3" s="2">
        <v>13</v>
      </c>
      <c r="J3" s="13">
        <v>0.64748469920883711</v>
      </c>
      <c r="K3" s="13">
        <v>0.05</v>
      </c>
      <c r="L3" s="12">
        <v>785</v>
      </c>
      <c r="M3" s="14">
        <v>-6.4748469920884108E-3</v>
      </c>
      <c r="N3" s="22">
        <f>M3*100/K3</f>
        <v>-12.949693984176822</v>
      </c>
      <c r="P3" s="2">
        <v>17</v>
      </c>
      <c r="Q3" s="2">
        <v>201</v>
      </c>
      <c r="R3" s="32">
        <v>0.4329004329004329</v>
      </c>
      <c r="S3" s="13">
        <v>0.05</v>
      </c>
      <c r="T3" s="12">
        <v>785</v>
      </c>
      <c r="U3" s="33">
        <v>-4.3290043290043767E-3</v>
      </c>
      <c r="V3" s="22">
        <f>U3*100/S3</f>
        <v>-8.6580086580087521</v>
      </c>
      <c r="W3" s="9"/>
      <c r="X3" s="9"/>
      <c r="Y3" s="9"/>
      <c r="Z3" s="9"/>
    </row>
    <row r="4" spans="2:38" x14ac:dyDescent="0.3">
      <c r="B4" s="2">
        <v>2</v>
      </c>
      <c r="C4" s="13">
        <v>2.1276595744680851</v>
      </c>
      <c r="D4" s="13">
        <v>0.11</v>
      </c>
      <c r="E4" s="12">
        <v>785</v>
      </c>
      <c r="F4" s="14">
        <v>-2.1276595744680882E-2</v>
      </c>
      <c r="G4" s="22">
        <f t="shared" ref="G4:G14" si="0">F4*100/D4</f>
        <v>-19.342359767891711</v>
      </c>
      <c r="I4" s="2">
        <v>14</v>
      </c>
      <c r="J4" s="13">
        <v>1.9185306419348973</v>
      </c>
      <c r="K4" s="13">
        <v>0.11</v>
      </c>
      <c r="L4" s="12">
        <v>785</v>
      </c>
      <c r="M4" s="14">
        <v>-1.9185306419349034E-2</v>
      </c>
      <c r="N4" s="22">
        <f t="shared" ref="N4:N14" si="1">M4*100/K4</f>
        <v>-17.441187653953666</v>
      </c>
      <c r="P4" s="2">
        <v>18</v>
      </c>
      <c r="Q4" s="2">
        <v>202</v>
      </c>
      <c r="R4" s="32">
        <v>1.2875536480686696</v>
      </c>
      <c r="S4" s="13">
        <v>0.11</v>
      </c>
      <c r="T4" s="12">
        <v>785</v>
      </c>
      <c r="U4" s="33">
        <v>-1.2875536480686801E-2</v>
      </c>
      <c r="V4" s="22">
        <f t="shared" ref="V4:V14" si="2">U4*100/S4</f>
        <v>-11.705033164260728</v>
      </c>
      <c r="W4" s="9"/>
      <c r="X4" s="9"/>
      <c r="Y4" s="9"/>
      <c r="Z4" s="9"/>
    </row>
    <row r="5" spans="2:38" x14ac:dyDescent="0.3">
      <c r="B5" s="2">
        <v>3</v>
      </c>
      <c r="C5" s="13">
        <v>3.3613445378151261</v>
      </c>
      <c r="D5" s="13">
        <v>0.18</v>
      </c>
      <c r="E5" s="12">
        <v>785</v>
      </c>
      <c r="F5" s="14">
        <v>-3.3613445378151176E-2</v>
      </c>
      <c r="G5" s="22">
        <f t="shared" si="0"/>
        <v>-18.6741363211951</v>
      </c>
      <c r="I5" s="2">
        <v>15</v>
      </c>
      <c r="J5" s="13">
        <v>3.3613445378151261</v>
      </c>
      <c r="K5" s="13">
        <v>0.18</v>
      </c>
      <c r="L5" s="12">
        <v>785</v>
      </c>
      <c r="M5" s="14">
        <v>-2.7445020561416008E-2</v>
      </c>
      <c r="N5" s="22">
        <f t="shared" si="1"/>
        <v>-15.247233645231116</v>
      </c>
      <c r="P5" s="2">
        <v>19</v>
      </c>
      <c r="Q5" s="2">
        <v>203</v>
      </c>
      <c r="R5" s="32">
        <v>2.1276595744680851</v>
      </c>
      <c r="S5" s="13">
        <v>0.18</v>
      </c>
      <c r="T5" s="12">
        <v>785</v>
      </c>
      <c r="U5" s="33">
        <v>-2.127659574468084E-2</v>
      </c>
      <c r="V5" s="22">
        <f t="shared" si="2"/>
        <v>-11.820330969267134</v>
      </c>
      <c r="W5" s="9"/>
      <c r="X5" s="26"/>
      <c r="Y5" s="26"/>
      <c r="Z5" s="26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2:38" x14ac:dyDescent="0.3">
      <c r="B6" s="2">
        <v>4</v>
      </c>
      <c r="C6" s="13">
        <v>4.9586776859504136</v>
      </c>
      <c r="D6" s="13">
        <v>0.25</v>
      </c>
      <c r="E6" s="12">
        <v>785</v>
      </c>
      <c r="F6" s="14">
        <v>-4.9586776859504175E-2</v>
      </c>
      <c r="G6" s="22">
        <f t="shared" si="0"/>
        <v>-19.834710743801669</v>
      </c>
      <c r="I6" s="2">
        <v>16</v>
      </c>
      <c r="J6" s="13">
        <v>4.1666666666666661</v>
      </c>
      <c r="K6" s="13">
        <v>0.25</v>
      </c>
      <c r="L6" s="12">
        <v>785</v>
      </c>
      <c r="M6" s="14">
        <v>-4.1666666666666671E-2</v>
      </c>
      <c r="N6" s="22">
        <f t="shared" si="1"/>
        <v>-16.666666666666668</v>
      </c>
      <c r="P6" s="2">
        <v>20</v>
      </c>
      <c r="Q6" s="2">
        <v>204</v>
      </c>
      <c r="R6" s="32">
        <v>2.9535864978902953</v>
      </c>
      <c r="S6" s="13">
        <v>0.25</v>
      </c>
      <c r="T6" s="12">
        <v>785</v>
      </c>
      <c r="U6" s="33">
        <v>-2.9535864978902957E-2</v>
      </c>
      <c r="V6" s="22">
        <f t="shared" si="2"/>
        <v>-11.814345991561183</v>
      </c>
      <c r="W6" s="9"/>
      <c r="X6" s="26"/>
      <c r="Y6" s="26"/>
      <c r="Z6" s="26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2:38" x14ac:dyDescent="0.3">
      <c r="B7" s="2">
        <v>5</v>
      </c>
      <c r="C7" s="12">
        <v>1.2875536480686696</v>
      </c>
      <c r="D7" s="13">
        <v>0.05</v>
      </c>
      <c r="E7" s="12">
        <v>550</v>
      </c>
      <c r="F7" s="14">
        <v>-8.6206896551724449E-3</v>
      </c>
      <c r="G7" s="22">
        <f t="shared" si="0"/>
        <v>-17.241379310344886</v>
      </c>
      <c r="I7" s="2">
        <v>93</v>
      </c>
      <c r="J7" s="12">
        <v>1.2875536480686696</v>
      </c>
      <c r="K7" s="13">
        <v>0.05</v>
      </c>
      <c r="L7" s="12">
        <v>550</v>
      </c>
      <c r="M7" s="14">
        <v>-1.287553648068677E-2</v>
      </c>
      <c r="N7" s="22">
        <f t="shared" si="1"/>
        <v>-25.751072961373538</v>
      </c>
      <c r="P7" s="2">
        <v>61</v>
      </c>
      <c r="Q7" s="2">
        <v>221</v>
      </c>
      <c r="R7" s="32">
        <v>8.6206896551724137E-3</v>
      </c>
      <c r="S7" s="13">
        <v>0.05</v>
      </c>
      <c r="T7" s="12">
        <v>550</v>
      </c>
      <c r="U7" s="33">
        <v>-8.6206896551724449E-3</v>
      </c>
      <c r="V7" s="22">
        <f t="shared" si="2"/>
        <v>-17.241379310344886</v>
      </c>
      <c r="W7" s="9"/>
      <c r="X7" s="26"/>
      <c r="Y7" s="26"/>
      <c r="Z7" s="26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</row>
    <row r="8" spans="2:38" x14ac:dyDescent="0.3">
      <c r="B8" s="2">
        <v>6</v>
      </c>
      <c r="C8" s="12">
        <v>3.3613445378151261</v>
      </c>
      <c r="D8" s="13">
        <v>0.11</v>
      </c>
      <c r="E8" s="12">
        <v>550</v>
      </c>
      <c r="F8" s="14">
        <v>-3.3613445378151294E-2</v>
      </c>
      <c r="G8" s="22">
        <f t="shared" si="0"/>
        <v>-30.557677616501174</v>
      </c>
      <c r="I8" s="2">
        <v>94</v>
      </c>
      <c r="J8" s="12">
        <v>3.3613445378151261</v>
      </c>
      <c r="K8" s="13">
        <v>0.11</v>
      </c>
      <c r="L8" s="12">
        <v>550</v>
      </c>
      <c r="M8" s="14">
        <v>-3.3613445378151294E-2</v>
      </c>
      <c r="N8" s="22">
        <f t="shared" si="1"/>
        <v>-30.557677616501174</v>
      </c>
      <c r="P8" s="2">
        <v>62</v>
      </c>
      <c r="Q8" s="2">
        <v>222</v>
      </c>
      <c r="R8" s="32">
        <v>2.1276595744680851E-2</v>
      </c>
      <c r="S8" s="13">
        <v>0.11</v>
      </c>
      <c r="T8" s="12">
        <v>550</v>
      </c>
      <c r="U8" s="33">
        <v>-2.1276595744680882E-2</v>
      </c>
      <c r="V8" s="22">
        <f t="shared" si="2"/>
        <v>-19.342359767891711</v>
      </c>
      <c r="W8" s="9"/>
      <c r="X8" s="26"/>
      <c r="Y8" s="26"/>
      <c r="Z8" s="26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</row>
    <row r="9" spans="2:38" x14ac:dyDescent="0.3">
      <c r="B9" s="2">
        <v>7</v>
      </c>
      <c r="C9" s="12">
        <v>4.1666666666666661</v>
      </c>
      <c r="D9" s="13">
        <v>0.18</v>
      </c>
      <c r="E9" s="12">
        <v>550</v>
      </c>
      <c r="F9" s="14">
        <v>-4.1666666666666678E-2</v>
      </c>
      <c r="G9" s="22">
        <f t="shared" si="0"/>
        <v>-23.148148148148156</v>
      </c>
      <c r="I9" s="2">
        <v>95</v>
      </c>
      <c r="J9" s="12">
        <v>4.1666666666666661</v>
      </c>
      <c r="K9" s="13">
        <v>0.18</v>
      </c>
      <c r="L9" s="12">
        <v>550</v>
      </c>
      <c r="M9" s="14">
        <v>-4.1666666666666678E-2</v>
      </c>
      <c r="N9" s="22">
        <f t="shared" si="1"/>
        <v>-23.148148148148156</v>
      </c>
      <c r="P9" s="2">
        <v>63</v>
      </c>
      <c r="Q9" s="2">
        <v>223</v>
      </c>
      <c r="R9" s="32">
        <v>3.3613445378151259E-2</v>
      </c>
      <c r="S9" s="13">
        <v>0.18</v>
      </c>
      <c r="T9" s="12">
        <v>550</v>
      </c>
      <c r="U9" s="33">
        <v>-3.3613445378151176E-2</v>
      </c>
      <c r="V9" s="22">
        <f t="shared" si="2"/>
        <v>-18.6741363211951</v>
      </c>
      <c r="W9" s="9"/>
      <c r="X9" s="26"/>
      <c r="Y9" s="26"/>
      <c r="Z9" s="26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2:38" x14ac:dyDescent="0.3">
      <c r="B10" s="2">
        <v>8</v>
      </c>
      <c r="C10" s="12">
        <v>6.1224489795918364</v>
      </c>
      <c r="D10" s="13">
        <v>0.25</v>
      </c>
      <c r="E10" s="12">
        <v>550</v>
      </c>
      <c r="F10" s="14">
        <v>-6.1224489795918359E-2</v>
      </c>
      <c r="G10" s="22">
        <f t="shared" si="0"/>
        <v>-24.489795918367342</v>
      </c>
      <c r="I10" s="2">
        <v>96</v>
      </c>
      <c r="J10" s="12">
        <v>4.9586776859504136</v>
      </c>
      <c r="K10" s="13">
        <v>0.25</v>
      </c>
      <c r="L10" s="12">
        <v>550</v>
      </c>
      <c r="M10" s="14">
        <v>-4.9586776859504175E-2</v>
      </c>
      <c r="N10" s="22">
        <f t="shared" si="1"/>
        <v>-19.834710743801669</v>
      </c>
      <c r="P10" s="2">
        <v>64</v>
      </c>
      <c r="Q10" s="2">
        <v>224</v>
      </c>
      <c r="R10" s="32">
        <v>4.5643153526970952E-2</v>
      </c>
      <c r="S10" s="13">
        <v>0.25</v>
      </c>
      <c r="T10" s="12">
        <v>550</v>
      </c>
      <c r="U10" s="33">
        <v>-4.5643153526970896E-2</v>
      </c>
      <c r="V10" s="22">
        <f t="shared" si="2"/>
        <v>-18.25726141078836</v>
      </c>
      <c r="W10" s="9"/>
      <c r="X10" s="26"/>
      <c r="Y10" s="26"/>
      <c r="Z10" s="26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2:38" x14ac:dyDescent="0.3">
      <c r="B11" s="2">
        <v>9</v>
      </c>
      <c r="C11" s="12">
        <v>2.1276595744680851</v>
      </c>
      <c r="D11" s="13">
        <v>0.05</v>
      </c>
      <c r="E11" s="12">
        <v>315</v>
      </c>
      <c r="F11" s="14">
        <v>-2.1276595744680934E-2</v>
      </c>
      <c r="G11" s="22">
        <f t="shared" si="0"/>
        <v>-42.553191489361865</v>
      </c>
      <c r="I11" s="2">
        <v>97</v>
      </c>
      <c r="J11" s="12">
        <v>2.1276595744680851</v>
      </c>
      <c r="K11" s="13">
        <v>0.05</v>
      </c>
      <c r="L11" s="12">
        <v>315</v>
      </c>
      <c r="M11" s="14">
        <v>-2.1276595744680934E-2</v>
      </c>
      <c r="N11" s="22">
        <f t="shared" si="1"/>
        <v>-42.553191489361865</v>
      </c>
      <c r="P11" s="2">
        <v>65</v>
      </c>
      <c r="Q11" s="2">
        <v>225</v>
      </c>
      <c r="R11" s="32">
        <v>1.2875536480686695E-2</v>
      </c>
      <c r="S11" s="13">
        <v>0.05</v>
      </c>
      <c r="T11" s="12">
        <v>315</v>
      </c>
      <c r="U11" s="33">
        <v>-1.287553648068677E-2</v>
      </c>
      <c r="V11" s="22">
        <f t="shared" si="2"/>
        <v>-25.751072961373538</v>
      </c>
      <c r="W11" s="9"/>
      <c r="X11" s="26"/>
      <c r="Y11" s="26"/>
      <c r="Z11" s="26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2:38" x14ac:dyDescent="0.3">
      <c r="B12" s="2">
        <v>10</v>
      </c>
      <c r="C12" s="12">
        <v>4.1666666666666661</v>
      </c>
      <c r="D12" s="13">
        <v>0.11</v>
      </c>
      <c r="E12" s="12">
        <v>315</v>
      </c>
      <c r="F12" s="14">
        <v>-4.1666666666666699E-2</v>
      </c>
      <c r="G12" s="22">
        <f t="shared" si="0"/>
        <v>-37.878787878787904</v>
      </c>
      <c r="I12" s="2">
        <v>98</v>
      </c>
      <c r="J12" s="12">
        <v>4.1666666666666661</v>
      </c>
      <c r="K12" s="13">
        <v>0.11</v>
      </c>
      <c r="L12" s="12">
        <v>315</v>
      </c>
      <c r="M12" s="14">
        <v>-4.1666666666666699E-2</v>
      </c>
      <c r="N12" s="22">
        <f t="shared" si="1"/>
        <v>-37.878787878787904</v>
      </c>
      <c r="P12" s="2">
        <v>66</v>
      </c>
      <c r="Q12" s="2">
        <v>226</v>
      </c>
      <c r="R12" s="32">
        <v>3.3613445378151259E-2</v>
      </c>
      <c r="S12" s="13">
        <v>0.11</v>
      </c>
      <c r="T12" s="12">
        <v>315</v>
      </c>
      <c r="U12" s="33">
        <v>-3.3613445378151294E-2</v>
      </c>
      <c r="V12" s="22">
        <f>U12*100/S12</f>
        <v>-30.557677616501174</v>
      </c>
      <c r="W12" s="9"/>
      <c r="X12" s="26"/>
      <c r="Y12" s="26"/>
      <c r="Z12" s="26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2:38" x14ac:dyDescent="0.3">
      <c r="B13" s="2">
        <v>11</v>
      </c>
      <c r="C13" s="12">
        <v>4.9586776859504136</v>
      </c>
      <c r="D13" s="13">
        <v>0.18</v>
      </c>
      <c r="E13" s="12">
        <v>315</v>
      </c>
      <c r="F13" s="14">
        <v>-4.9586776859504127E-2</v>
      </c>
      <c r="G13" s="22">
        <f t="shared" si="0"/>
        <v>-27.548209366391184</v>
      </c>
      <c r="I13" s="2">
        <v>99</v>
      </c>
      <c r="J13" s="12">
        <v>4.9586776859504136</v>
      </c>
      <c r="K13" s="13">
        <v>0.18</v>
      </c>
      <c r="L13" s="12">
        <v>315</v>
      </c>
      <c r="M13" s="14">
        <v>-4.9586776859504127E-2</v>
      </c>
      <c r="N13" s="22">
        <f t="shared" si="1"/>
        <v>-27.548209366391184</v>
      </c>
      <c r="P13" s="2">
        <v>67</v>
      </c>
      <c r="Q13" s="2">
        <v>227</v>
      </c>
      <c r="R13" s="32">
        <v>5.3497942386831275E-2</v>
      </c>
      <c r="S13" s="13">
        <v>0.18</v>
      </c>
      <c r="T13" s="12">
        <v>315</v>
      </c>
      <c r="U13" s="33">
        <v>-5.3497942386831282E-2</v>
      </c>
      <c r="V13" s="22">
        <f t="shared" si="2"/>
        <v>-29.721079103795159</v>
      </c>
      <c r="W13" s="9"/>
      <c r="X13" s="26"/>
      <c r="Y13" s="26"/>
      <c r="Z13" s="26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2:38" x14ac:dyDescent="0.3">
      <c r="B14" s="2">
        <v>12</v>
      </c>
      <c r="C14" s="12">
        <v>7.2580645161290329</v>
      </c>
      <c r="D14" s="13">
        <v>0.25</v>
      </c>
      <c r="E14" s="12">
        <v>315</v>
      </c>
      <c r="F14" s="14">
        <v>-7.2580645161290258E-2</v>
      </c>
      <c r="G14" s="22">
        <f t="shared" si="0"/>
        <v>-29.032258064516103</v>
      </c>
      <c r="I14" s="2">
        <v>100</v>
      </c>
      <c r="J14" s="12">
        <v>6.1224489795918364</v>
      </c>
      <c r="K14" s="13">
        <v>0.25</v>
      </c>
      <c r="L14" s="12">
        <v>315</v>
      </c>
      <c r="M14" s="14">
        <v>-6.1224489795918359E-2</v>
      </c>
      <c r="N14" s="22">
        <f t="shared" si="1"/>
        <v>-24.489795918367342</v>
      </c>
      <c r="P14" s="2">
        <v>68</v>
      </c>
      <c r="Q14" s="2">
        <v>228</v>
      </c>
      <c r="R14" s="32">
        <v>7.2580645161290328E-2</v>
      </c>
      <c r="S14" s="13">
        <v>0.25</v>
      </c>
      <c r="T14" s="12">
        <v>315</v>
      </c>
      <c r="U14" s="33">
        <v>-7.2580645161290258E-2</v>
      </c>
      <c r="V14" s="22">
        <f t="shared" si="2"/>
        <v>-29.032258064516103</v>
      </c>
      <c r="W14" s="9"/>
      <c r="X14" s="26"/>
      <c r="Y14" s="26"/>
      <c r="Z14" s="26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2:38" x14ac:dyDescent="0.3">
      <c r="W15" s="9"/>
      <c r="X15" s="26"/>
      <c r="Y15" s="26"/>
      <c r="Z15" s="26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2:38" x14ac:dyDescent="0.3">
      <c r="B16" t="s">
        <v>35</v>
      </c>
      <c r="I16" t="s">
        <v>36</v>
      </c>
      <c r="P16" t="s">
        <v>37</v>
      </c>
      <c r="W16" s="9"/>
      <c r="X16" s="25"/>
      <c r="Y16" s="25"/>
      <c r="Z16" s="26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5:38" x14ac:dyDescent="0.3">
      <c r="F17" s="4"/>
      <c r="G17" s="9"/>
      <c r="M17" s="4"/>
      <c r="N17" s="9"/>
      <c r="W17" s="9"/>
      <c r="X17" s="27"/>
      <c r="Y17" s="26"/>
      <c r="Z17" s="26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5:38" x14ac:dyDescent="0.3">
      <c r="F18" s="4"/>
      <c r="G18" s="9"/>
      <c r="M18" s="4"/>
      <c r="N18" s="9"/>
      <c r="W18" s="9"/>
      <c r="X18" s="27"/>
      <c r="Y18" s="26"/>
      <c r="Z18" s="26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5:38" x14ac:dyDescent="0.3">
      <c r="E19" s="10"/>
      <c r="F19" s="4"/>
      <c r="G19" s="9"/>
      <c r="M19" s="4"/>
      <c r="N19" s="9"/>
      <c r="W19" s="9"/>
      <c r="X19" s="26"/>
      <c r="Y19" s="26"/>
      <c r="Z19" s="26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</row>
    <row r="20" spans="5:38" x14ac:dyDescent="0.3">
      <c r="E20" s="10"/>
      <c r="F20" s="4"/>
      <c r="G20" s="9"/>
      <c r="M20" s="4"/>
      <c r="N20" s="9"/>
      <c r="W20" s="9"/>
      <c r="X20" s="27"/>
      <c r="Y20" s="26"/>
      <c r="Z20" s="26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5:38" x14ac:dyDescent="0.3">
      <c r="E21" s="10"/>
      <c r="F21" s="4"/>
      <c r="G21" s="9"/>
      <c r="M21" s="4"/>
      <c r="N21" s="9"/>
      <c r="W21" s="9"/>
      <c r="X21" s="27"/>
      <c r="Y21" s="26"/>
      <c r="Z21" s="26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5:38" x14ac:dyDescent="0.3">
      <c r="E22" s="10"/>
      <c r="F22" s="4"/>
      <c r="G22" s="9"/>
      <c r="M22" s="4"/>
      <c r="N22" s="9"/>
      <c r="W22" s="9"/>
      <c r="X22" s="26"/>
      <c r="Y22" s="26"/>
      <c r="Z22" s="26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5:38" x14ac:dyDescent="0.3">
      <c r="F23" s="4"/>
      <c r="G23" s="9"/>
      <c r="M23" s="4"/>
      <c r="N23" s="9"/>
      <c r="W23" s="9"/>
      <c r="X23" s="26"/>
      <c r="Y23" s="26"/>
      <c r="Z23" s="26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5:38" x14ac:dyDescent="0.3">
      <c r="F24" s="4"/>
      <c r="G24" s="9"/>
      <c r="M24" s="4"/>
      <c r="N24" s="9"/>
      <c r="W24" s="9"/>
      <c r="X24" s="27"/>
      <c r="Y24" s="26"/>
      <c r="Z24" s="26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5:38" x14ac:dyDescent="0.3">
      <c r="F25" s="4"/>
      <c r="G25" s="9"/>
      <c r="M25" s="4"/>
      <c r="N25" s="9"/>
      <c r="W25" s="9"/>
      <c r="X25" s="27"/>
      <c r="Y25" s="26"/>
      <c r="Z25" s="26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5:38" x14ac:dyDescent="0.3">
      <c r="F26" s="4"/>
      <c r="G26" s="9"/>
      <c r="M26" s="4"/>
      <c r="N26" s="9"/>
      <c r="W26" s="9"/>
      <c r="X26" s="27"/>
      <c r="Y26" s="26"/>
      <c r="Z26" s="26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5:38" x14ac:dyDescent="0.3">
      <c r="W27" s="9"/>
      <c r="X27" s="26"/>
      <c r="Y27" s="26"/>
      <c r="Z27" s="26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</row>
    <row r="28" spans="5:38" x14ac:dyDescent="0.3">
      <c r="W28" s="9"/>
      <c r="X28" s="26"/>
      <c r="Y28" s="26"/>
      <c r="Z28" s="26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</row>
    <row r="29" spans="5:38" x14ac:dyDescent="0.3">
      <c r="W29" s="9"/>
      <c r="X29" s="26"/>
      <c r="Y29" s="26"/>
      <c r="Z29" s="26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5:38" x14ac:dyDescent="0.3">
      <c r="W30" s="9"/>
      <c r="X30" s="26"/>
      <c r="Y30" s="26"/>
      <c r="Z30" s="26"/>
      <c r="AA30" s="25"/>
      <c r="AB30" s="25"/>
      <c r="AC30" s="28"/>
      <c r="AD30" s="28"/>
      <c r="AE30" s="28"/>
      <c r="AF30" s="25"/>
      <c r="AG30" s="25"/>
      <c r="AH30" s="25"/>
      <c r="AI30" s="25"/>
      <c r="AJ30" s="25"/>
      <c r="AK30" s="25"/>
      <c r="AL30" s="25"/>
    </row>
    <row r="31" spans="5:38" x14ac:dyDescent="0.3">
      <c r="W31" s="9"/>
      <c r="X31" s="26"/>
      <c r="Y31" s="26"/>
      <c r="Z31" s="26"/>
      <c r="AA31" s="25"/>
      <c r="AB31" s="25"/>
      <c r="AC31" s="28"/>
      <c r="AD31" s="28"/>
      <c r="AE31" s="28"/>
      <c r="AF31" s="25"/>
      <c r="AG31" s="25"/>
      <c r="AH31" s="25"/>
      <c r="AI31" s="25"/>
      <c r="AJ31" s="25"/>
      <c r="AK31" s="25"/>
      <c r="AL31" s="25"/>
    </row>
    <row r="32" spans="5:38" x14ac:dyDescent="0.3">
      <c r="W32" s="9"/>
      <c r="X32" s="26"/>
      <c r="Y32" s="26"/>
      <c r="Z32" s="26"/>
      <c r="AA32" s="25"/>
      <c r="AB32" s="25"/>
      <c r="AC32" s="28"/>
      <c r="AD32" s="28"/>
      <c r="AE32" s="28"/>
      <c r="AF32" s="25"/>
      <c r="AG32" s="25"/>
      <c r="AH32" s="25"/>
      <c r="AI32" s="25"/>
      <c r="AJ32" s="25"/>
      <c r="AK32" s="25"/>
      <c r="AL32" s="25"/>
    </row>
    <row r="33" spans="6:38" x14ac:dyDescent="0.3">
      <c r="W33" s="9"/>
      <c r="X33" s="26"/>
      <c r="Y33" s="26"/>
      <c r="Z33" s="26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6:38" x14ac:dyDescent="0.3">
      <c r="W34" s="9"/>
      <c r="X34" s="26"/>
      <c r="Y34" s="26"/>
      <c r="Z34" s="26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</row>
    <row r="35" spans="6:38" x14ac:dyDescent="0.3">
      <c r="W35" s="9"/>
      <c r="X35" s="26"/>
      <c r="Y35" s="26"/>
      <c r="Z35" s="26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</row>
    <row r="36" spans="6:38" x14ac:dyDescent="0.3">
      <c r="W36" s="9"/>
      <c r="X36" s="26"/>
      <c r="Y36" s="26"/>
      <c r="Z36" s="26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</row>
    <row r="37" spans="6:38" x14ac:dyDescent="0.3">
      <c r="F37" t="s">
        <v>38</v>
      </c>
      <c r="M37" t="s">
        <v>39</v>
      </c>
      <c r="W37" s="9"/>
      <c r="X37" s="26"/>
      <c r="Y37" s="26"/>
      <c r="Z37" s="26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</row>
    <row r="38" spans="6:38" x14ac:dyDescent="0.3">
      <c r="G38" s="12">
        <v>315</v>
      </c>
      <c r="H38" s="22">
        <v>-24.489795918367342</v>
      </c>
      <c r="N38" s="12">
        <v>315</v>
      </c>
      <c r="O38" s="22">
        <v>-42.553191489361865</v>
      </c>
      <c r="W38" s="9"/>
      <c r="X38" s="9"/>
      <c r="Y38" s="9"/>
      <c r="Z38" s="9"/>
    </row>
    <row r="39" spans="6:38" x14ac:dyDescent="0.3">
      <c r="G39" s="12">
        <v>550</v>
      </c>
      <c r="H39" s="22">
        <v>-17.241379310344886</v>
      </c>
      <c r="N39" s="12">
        <v>550</v>
      </c>
      <c r="O39" s="22">
        <v>-30.557677616501174</v>
      </c>
      <c r="W39" s="9"/>
      <c r="X39" s="9"/>
      <c r="Y39" s="9"/>
      <c r="Z39" s="9"/>
    </row>
    <row r="40" spans="6:38" x14ac:dyDescent="0.3">
      <c r="G40" s="12">
        <v>785</v>
      </c>
      <c r="H40">
        <v>-8.6580086580087521</v>
      </c>
      <c r="N40" s="12">
        <v>785</v>
      </c>
      <c r="O40">
        <v>-19.834710743801669</v>
      </c>
      <c r="W40" s="9"/>
      <c r="X40" s="9"/>
      <c r="Y40" s="9"/>
      <c r="Z40" s="9"/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</vt:lpstr>
      <vt:lpstr>Fine</vt:lpstr>
      <vt:lpstr>Medium</vt:lpstr>
      <vt:lpstr>Coarse</vt:lpstr>
      <vt:lpstr>Figure-Time</vt:lpstr>
      <vt:lpstr>Figure-Speed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Wenpei Ma</dc:creator>
  <cp:lastModifiedBy>Wenpei Ma</cp:lastModifiedBy>
  <dcterms:created xsi:type="dcterms:W3CDTF">2021-11-03T03:06:18Z</dcterms:created>
  <dcterms:modified xsi:type="dcterms:W3CDTF">2024-03-03T23:14:20Z</dcterms:modified>
</cp:coreProperties>
</file>